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heckCompatibility="1" autoCompressPictures="0"/>
  <bookViews>
    <workbookView xWindow="0" yWindow="0" windowWidth="28800" windowHeight="17460" activeTab="1"/>
  </bookViews>
  <sheets>
    <sheet name="Calendario" sheetId="1" r:id="rId1"/>
    <sheet name="o" sheetId="2" r:id="rId2"/>
    <sheet name="n" sheetId="3" r:id="rId3"/>
    <sheet name="d" sheetId="4" r:id="rId4"/>
    <sheet name="e" sheetId="5" r:id="rId5"/>
    <sheet name="f" sheetId="6" r:id="rId6"/>
    <sheet name="m" sheetId="7" r:id="rId7"/>
    <sheet name="a" sheetId="8" r:id="rId8"/>
    <sheet name="my" sheetId="9" r:id="rId9"/>
    <sheet name="j" sheetId="10" r:id="rId10"/>
    <sheet name="s" sheetId="13" r:id="rId11"/>
    <sheet name="ponentes y sesiones" sheetId="15" r:id="rId1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9" i="1" l="1"/>
  <c r="I9" i="1"/>
  <c r="Q9" i="1"/>
  <c r="A18" i="1"/>
  <c r="I18" i="1"/>
  <c r="Q18" i="1"/>
  <c r="A27" i="1"/>
  <c r="I27" i="1"/>
  <c r="Q27" i="1"/>
  <c r="A36" i="1"/>
  <c r="A10" i="1"/>
  <c r="A37" i="1"/>
  <c r="B10" i="1"/>
  <c r="B37" i="1"/>
  <c r="C10" i="1"/>
  <c r="C37" i="1"/>
  <c r="D10" i="1"/>
  <c r="D37" i="1"/>
  <c r="E10" i="1"/>
  <c r="E37" i="1"/>
  <c r="F10" i="1"/>
  <c r="F37" i="1"/>
  <c r="G10" i="1"/>
  <c r="G37" i="1"/>
  <c r="A38" i="1"/>
  <c r="B38" i="1"/>
  <c r="C38" i="1"/>
  <c r="D38" i="1"/>
  <c r="E38" i="1"/>
  <c r="F38" i="1"/>
  <c r="G38" i="1"/>
  <c r="A39" i="1"/>
  <c r="B39" i="1"/>
  <c r="C39" i="1"/>
  <c r="D39" i="1"/>
  <c r="E39" i="1"/>
  <c r="F39" i="1"/>
  <c r="G39" i="1"/>
  <c r="A40" i="1"/>
  <c r="B40" i="1"/>
  <c r="C40" i="1"/>
  <c r="D40" i="1"/>
  <c r="E40" i="1"/>
  <c r="F40" i="1"/>
  <c r="G40" i="1"/>
  <c r="A41" i="1"/>
  <c r="B41" i="1"/>
  <c r="C41" i="1"/>
  <c r="D41" i="1"/>
  <c r="E41" i="1"/>
  <c r="F41" i="1"/>
  <c r="G41" i="1"/>
  <c r="A42" i="1"/>
  <c r="B42" i="1"/>
  <c r="C42" i="1"/>
  <c r="D42" i="1"/>
  <c r="E42" i="1"/>
  <c r="F42" i="1"/>
  <c r="G42" i="1"/>
  <c r="A43" i="1"/>
  <c r="B43" i="1"/>
  <c r="C43" i="1"/>
  <c r="D43" i="1"/>
  <c r="E43" i="1"/>
  <c r="F43" i="1"/>
  <c r="G43" i="1"/>
  <c r="G20" i="1"/>
  <c r="X24" i="1"/>
  <c r="E15" i="13"/>
  <c r="A1" i="13"/>
  <c r="A1" i="10"/>
  <c r="A1" i="9"/>
  <c r="A1" i="8"/>
  <c r="I15" i="7"/>
  <c r="A1" i="7"/>
  <c r="A1" i="6"/>
  <c r="A1" i="5"/>
  <c r="A1" i="4"/>
  <c r="A1" i="3"/>
  <c r="M2" i="2"/>
  <c r="M2" i="3"/>
  <c r="K2" i="2"/>
  <c r="I2" i="2"/>
  <c r="I2" i="3"/>
  <c r="G2" i="2"/>
  <c r="E2" i="2"/>
  <c r="E2" i="3"/>
  <c r="C2" i="2"/>
  <c r="A2" i="2"/>
  <c r="A2" i="3"/>
  <c r="A1" i="2"/>
  <c r="V28" i="1"/>
  <c r="T28" i="1"/>
  <c r="R28" i="1"/>
  <c r="G16" i="1"/>
  <c r="A7" i="1"/>
  <c r="A6" i="1"/>
  <c r="A49" i="1"/>
  <c r="Q37" i="1"/>
  <c r="I49" i="1"/>
  <c r="I37" i="1"/>
  <c r="C49" i="1"/>
  <c r="S37" i="1"/>
  <c r="K49" i="1"/>
  <c r="K37" i="1"/>
  <c r="E49" i="1"/>
  <c r="U37" i="1"/>
  <c r="M49" i="1"/>
  <c r="M37" i="1"/>
  <c r="G49" i="1"/>
  <c r="W37" i="1"/>
  <c r="O49" i="1"/>
  <c r="O37" i="1"/>
  <c r="J10" i="1"/>
  <c r="L10" i="1"/>
  <c r="N10" i="1"/>
  <c r="Q10" i="1"/>
  <c r="S10" i="1"/>
  <c r="U10" i="1"/>
  <c r="W10" i="1"/>
  <c r="B11" i="1"/>
  <c r="C3" i="2"/>
  <c r="D11" i="1"/>
  <c r="G3" i="2"/>
  <c r="F11" i="1"/>
  <c r="K3" i="2"/>
  <c r="A12" i="1"/>
  <c r="A9" i="2"/>
  <c r="C12" i="1"/>
  <c r="E9" i="2"/>
  <c r="E12" i="1"/>
  <c r="I9" i="2"/>
  <c r="G12" i="1"/>
  <c r="M9" i="2"/>
  <c r="B13" i="1"/>
  <c r="C15" i="2"/>
  <c r="D13" i="1"/>
  <c r="G15" i="2"/>
  <c r="F13" i="1"/>
  <c r="K15" i="2"/>
  <c r="A14" i="1"/>
  <c r="A21" i="2"/>
  <c r="C14" i="1"/>
  <c r="E21" i="2"/>
  <c r="E14" i="1"/>
  <c r="I21" i="2"/>
  <c r="G14" i="1"/>
  <c r="M21" i="2"/>
  <c r="B15" i="1"/>
  <c r="C27" i="2"/>
  <c r="D15" i="1"/>
  <c r="G27" i="2"/>
  <c r="F15" i="1"/>
  <c r="K27" i="2"/>
  <c r="A16" i="1"/>
  <c r="A33" i="2"/>
  <c r="C16" i="1"/>
  <c r="E16" i="1"/>
  <c r="A19" i="1"/>
  <c r="C19" i="1"/>
  <c r="E19" i="1"/>
  <c r="G19" i="1"/>
  <c r="J19" i="1"/>
  <c r="L19" i="1"/>
  <c r="N19" i="1"/>
  <c r="Q19" i="1"/>
  <c r="S19" i="1"/>
  <c r="U19" i="1"/>
  <c r="W19" i="1"/>
  <c r="B28" i="1"/>
  <c r="D28" i="1"/>
  <c r="F28" i="1"/>
  <c r="I28" i="1"/>
  <c r="K28" i="1"/>
  <c r="M28" i="1"/>
  <c r="O28" i="1"/>
  <c r="A48" i="1"/>
  <c r="H1" i="2"/>
  <c r="J49" i="1"/>
  <c r="J37" i="1"/>
  <c r="B49" i="1"/>
  <c r="R37" i="1"/>
  <c r="L49" i="1"/>
  <c r="L37" i="1"/>
  <c r="D49" i="1"/>
  <c r="T37" i="1"/>
  <c r="N49" i="1"/>
  <c r="N37" i="1"/>
  <c r="F49" i="1"/>
  <c r="V37" i="1"/>
  <c r="I10" i="1"/>
  <c r="K10" i="1"/>
  <c r="M10" i="1"/>
  <c r="O10" i="1"/>
  <c r="R10" i="1"/>
  <c r="T10" i="1"/>
  <c r="V10" i="1"/>
  <c r="A11" i="1"/>
  <c r="A3" i="2"/>
  <c r="C11" i="1"/>
  <c r="E3" i="2"/>
  <c r="E11" i="1"/>
  <c r="I3" i="2"/>
  <c r="G11" i="1"/>
  <c r="M3" i="2"/>
  <c r="B12" i="1"/>
  <c r="C9" i="2"/>
  <c r="D12" i="1"/>
  <c r="G9" i="2"/>
  <c r="F12" i="1"/>
  <c r="K9" i="2"/>
  <c r="A13" i="1"/>
  <c r="A15" i="2"/>
  <c r="C13" i="1"/>
  <c r="E15" i="2"/>
  <c r="E13" i="1"/>
  <c r="I15" i="2"/>
  <c r="G13" i="1"/>
  <c r="M15" i="2"/>
  <c r="B14" i="1"/>
  <c r="C21" i="2"/>
  <c r="D14" i="1"/>
  <c r="G21" i="2"/>
  <c r="F14" i="1"/>
  <c r="K21" i="2"/>
  <c r="A15" i="1"/>
  <c r="A27" i="2"/>
  <c r="C15" i="1"/>
  <c r="E27" i="2"/>
  <c r="E15" i="1"/>
  <c r="I27" i="2"/>
  <c r="G15" i="1"/>
  <c r="M27" i="2"/>
  <c r="B16" i="1"/>
  <c r="C33" i="2"/>
  <c r="D16" i="1"/>
  <c r="F16" i="1"/>
  <c r="B19" i="1"/>
  <c r="D19" i="1"/>
  <c r="F19" i="1"/>
  <c r="I19" i="1"/>
  <c r="K19" i="1"/>
  <c r="M19" i="1"/>
  <c r="O19" i="1"/>
  <c r="R19" i="1"/>
  <c r="T19" i="1"/>
  <c r="V19" i="1"/>
  <c r="A28" i="1"/>
  <c r="C28" i="1"/>
  <c r="E28" i="1"/>
  <c r="G28" i="1"/>
  <c r="J28" i="1"/>
  <c r="L28" i="1"/>
  <c r="N28" i="1"/>
  <c r="Q28" i="1"/>
  <c r="S28" i="1"/>
  <c r="U28" i="1"/>
  <c r="W28" i="1"/>
  <c r="C2" i="13"/>
  <c r="C2" i="10"/>
  <c r="C2" i="9"/>
  <c r="C2" i="8"/>
  <c r="C2" i="7"/>
  <c r="C2" i="6"/>
  <c r="C2" i="5"/>
  <c r="C2" i="4"/>
  <c r="G2" i="13"/>
  <c r="G2" i="10"/>
  <c r="G2" i="9"/>
  <c r="G2" i="8"/>
  <c r="G2" i="7"/>
  <c r="G2" i="6"/>
  <c r="G2" i="5"/>
  <c r="G2" i="4"/>
  <c r="K2" i="13"/>
  <c r="K2" i="10"/>
  <c r="K2" i="9"/>
  <c r="K2" i="8"/>
  <c r="K2" i="7"/>
  <c r="K2" i="6"/>
  <c r="K2" i="5"/>
  <c r="K2" i="4"/>
  <c r="G2" i="3"/>
  <c r="E2" i="4"/>
  <c r="M2" i="4"/>
  <c r="A2" i="5"/>
  <c r="I2" i="5"/>
  <c r="E2" i="6"/>
  <c r="M2" i="6"/>
  <c r="A2" i="7"/>
  <c r="I2" i="7"/>
  <c r="A2" i="8"/>
  <c r="I2" i="8"/>
  <c r="E2" i="9"/>
  <c r="M2" i="9"/>
  <c r="A2" i="10"/>
  <c r="I2" i="10"/>
  <c r="E2" i="13"/>
  <c r="M2" i="13"/>
  <c r="C2" i="3"/>
  <c r="K2" i="3"/>
  <c r="A2" i="4"/>
  <c r="I2" i="4"/>
  <c r="E2" i="5"/>
  <c r="M2" i="5"/>
  <c r="A2" i="6"/>
  <c r="I2" i="6"/>
  <c r="E2" i="7"/>
  <c r="M2" i="7"/>
  <c r="E2" i="8"/>
  <c r="M2" i="8"/>
  <c r="A2" i="9"/>
  <c r="I2" i="9"/>
  <c r="E2" i="10"/>
  <c r="M2" i="10"/>
  <c r="A2" i="13"/>
  <c r="I2" i="13"/>
  <c r="G55" i="1"/>
  <c r="E55" i="1"/>
  <c r="C55" i="1"/>
  <c r="A55" i="1"/>
  <c r="G54" i="1"/>
  <c r="E54" i="1"/>
  <c r="C54" i="1"/>
  <c r="A54" i="1"/>
  <c r="G53" i="1"/>
  <c r="E53" i="1"/>
  <c r="C53" i="1"/>
  <c r="A53" i="1"/>
  <c r="G52" i="1"/>
  <c r="E52" i="1"/>
  <c r="C52" i="1"/>
  <c r="A52" i="1"/>
  <c r="G51" i="1"/>
  <c r="E51" i="1"/>
  <c r="C51" i="1"/>
  <c r="A51" i="1"/>
  <c r="G50" i="1"/>
  <c r="E50" i="1"/>
  <c r="C50" i="1"/>
  <c r="A50" i="1"/>
  <c r="F55" i="1"/>
  <c r="D55" i="1"/>
  <c r="B55" i="1"/>
  <c r="F54" i="1"/>
  <c r="D54" i="1"/>
  <c r="B54" i="1"/>
  <c r="F53" i="1"/>
  <c r="D53" i="1"/>
  <c r="B53" i="1"/>
  <c r="F52" i="1"/>
  <c r="D52" i="1"/>
  <c r="B52" i="1"/>
  <c r="F51" i="1"/>
  <c r="D51" i="1"/>
  <c r="B51" i="1"/>
  <c r="F50" i="1"/>
  <c r="D50" i="1"/>
  <c r="B50" i="1"/>
  <c r="H1" i="3"/>
  <c r="O16" i="1"/>
  <c r="M16" i="1"/>
  <c r="K16" i="1"/>
  <c r="I16" i="1"/>
  <c r="A33" i="3"/>
  <c r="N15" i="1"/>
  <c r="K27" i="3"/>
  <c r="L15" i="1"/>
  <c r="G27" i="3"/>
  <c r="J15" i="1"/>
  <c r="C27" i="3"/>
  <c r="O14" i="1"/>
  <c r="M21" i="3"/>
  <c r="M14" i="1"/>
  <c r="I21" i="3"/>
  <c r="K14" i="1"/>
  <c r="E21" i="3"/>
  <c r="I14" i="1"/>
  <c r="A21" i="3"/>
  <c r="N13" i="1"/>
  <c r="K15" i="3"/>
  <c r="L13" i="1"/>
  <c r="G15" i="3"/>
  <c r="J13" i="1"/>
  <c r="C15" i="3"/>
  <c r="O12" i="1"/>
  <c r="M9" i="3"/>
  <c r="M12" i="1"/>
  <c r="I9" i="3"/>
  <c r="K12" i="1"/>
  <c r="E9" i="3"/>
  <c r="I12" i="1"/>
  <c r="A9" i="3"/>
  <c r="N11" i="1"/>
  <c r="K3" i="3"/>
  <c r="L11" i="1"/>
  <c r="G3" i="3"/>
  <c r="J11" i="1"/>
  <c r="C3" i="3"/>
  <c r="N16" i="1"/>
  <c r="L16" i="1"/>
  <c r="J16" i="1"/>
  <c r="C33" i="3"/>
  <c r="O15" i="1"/>
  <c r="M27" i="3"/>
  <c r="M15" i="1"/>
  <c r="K15" i="1"/>
  <c r="E27" i="3"/>
  <c r="I15" i="1"/>
  <c r="A27" i="3"/>
  <c r="N14" i="1"/>
  <c r="K21" i="3"/>
  <c r="L14" i="1"/>
  <c r="G21" i="3"/>
  <c r="J14" i="1"/>
  <c r="C21" i="3"/>
  <c r="O13" i="1"/>
  <c r="M15" i="3"/>
  <c r="M13" i="1"/>
  <c r="I15" i="3"/>
  <c r="K13" i="1"/>
  <c r="E15" i="3"/>
  <c r="I13" i="1"/>
  <c r="A15" i="3"/>
  <c r="N12" i="1"/>
  <c r="K9" i="3"/>
  <c r="L12" i="1"/>
  <c r="G9" i="3"/>
  <c r="J12" i="1"/>
  <c r="C9" i="3"/>
  <c r="O11" i="1"/>
  <c r="M3" i="3"/>
  <c r="M11" i="1"/>
  <c r="I3" i="3"/>
  <c r="K11" i="1"/>
  <c r="E3" i="3"/>
  <c r="I11" i="1"/>
  <c r="A3" i="3"/>
  <c r="V16" i="1"/>
  <c r="T16" i="1"/>
  <c r="R16" i="1"/>
  <c r="C33" i="4"/>
  <c r="W15" i="1"/>
  <c r="M27" i="4"/>
  <c r="U15" i="1"/>
  <c r="I27" i="4"/>
  <c r="S15" i="1"/>
  <c r="E27" i="4"/>
  <c r="Q15" i="1"/>
  <c r="A27" i="4"/>
  <c r="V14" i="1"/>
  <c r="K21" i="4"/>
  <c r="T14" i="1"/>
  <c r="G21" i="4"/>
  <c r="R14" i="1"/>
  <c r="C21" i="4"/>
  <c r="W13" i="1"/>
  <c r="M15" i="4"/>
  <c r="U13" i="1"/>
  <c r="I15" i="4"/>
  <c r="S13" i="1"/>
  <c r="E15" i="4"/>
  <c r="Q13" i="1"/>
  <c r="A15" i="4"/>
  <c r="V12" i="1"/>
  <c r="K9" i="4"/>
  <c r="T12" i="1"/>
  <c r="G9" i="4"/>
  <c r="R12" i="1"/>
  <c r="C9" i="4"/>
  <c r="W11" i="1"/>
  <c r="M3" i="4"/>
  <c r="U11" i="1"/>
  <c r="I3" i="4"/>
  <c r="S11" i="1"/>
  <c r="E3" i="4"/>
  <c r="Q11" i="1"/>
  <c r="A3" i="4"/>
  <c r="W16" i="1"/>
  <c r="U16" i="1"/>
  <c r="S16" i="1"/>
  <c r="Q16" i="1"/>
  <c r="A33" i="4"/>
  <c r="V15" i="1"/>
  <c r="K27" i="4"/>
  <c r="T15" i="1"/>
  <c r="G27" i="4"/>
  <c r="R15" i="1"/>
  <c r="C27" i="4"/>
  <c r="W14" i="1"/>
  <c r="M21" i="4"/>
  <c r="U14" i="1"/>
  <c r="I21" i="4"/>
  <c r="S14" i="1"/>
  <c r="E21" i="4"/>
  <c r="Q14" i="1"/>
  <c r="A21" i="4"/>
  <c r="V13" i="1"/>
  <c r="K15" i="4"/>
  <c r="T13" i="1"/>
  <c r="G15" i="4"/>
  <c r="R13" i="1"/>
  <c r="C15" i="4"/>
  <c r="W12" i="1"/>
  <c r="M9" i="4"/>
  <c r="U12" i="1"/>
  <c r="I9" i="4"/>
  <c r="S12" i="1"/>
  <c r="E9" i="4"/>
  <c r="Q12" i="1"/>
  <c r="A9" i="4"/>
  <c r="V11" i="1"/>
  <c r="K3" i="4"/>
  <c r="T11" i="1"/>
  <c r="G3" i="4"/>
  <c r="R11" i="1"/>
  <c r="C3" i="4"/>
  <c r="H1" i="5"/>
  <c r="E25" i="1"/>
  <c r="C25" i="1"/>
  <c r="A25" i="1"/>
  <c r="A33" i="5"/>
  <c r="F24" i="1"/>
  <c r="K27" i="5"/>
  <c r="C27" i="5"/>
  <c r="M21" i="5"/>
  <c r="I21" i="5"/>
  <c r="E21" i="5"/>
  <c r="A21" i="5"/>
  <c r="M15" i="5"/>
  <c r="I15" i="5"/>
  <c r="E15" i="5"/>
  <c r="A15" i="5"/>
  <c r="K9" i="5"/>
  <c r="G9" i="5"/>
  <c r="C9" i="5"/>
  <c r="M3" i="5"/>
  <c r="I3" i="5"/>
  <c r="C20" i="1"/>
  <c r="E3" i="5"/>
  <c r="A20" i="1"/>
  <c r="A3" i="5"/>
  <c r="D25" i="1"/>
  <c r="B25" i="1"/>
  <c r="C33" i="5"/>
  <c r="G24" i="1"/>
  <c r="M27" i="5"/>
  <c r="E27" i="5"/>
  <c r="A27" i="5"/>
  <c r="K21" i="5"/>
  <c r="G21" i="5"/>
  <c r="C21" i="5"/>
  <c r="K15" i="5"/>
  <c r="G15" i="5"/>
  <c r="C15" i="5"/>
  <c r="M9" i="5"/>
  <c r="I9" i="5"/>
  <c r="E9" i="5"/>
  <c r="A9" i="5"/>
  <c r="F20" i="1"/>
  <c r="K3" i="5"/>
  <c r="D20" i="1"/>
  <c r="G3" i="5"/>
  <c r="B20" i="1"/>
  <c r="C3" i="5"/>
  <c r="H1" i="6"/>
  <c r="N25" i="1"/>
  <c r="L25" i="1"/>
  <c r="J25" i="1"/>
  <c r="C33" i="6"/>
  <c r="O24" i="1"/>
  <c r="M27" i="6"/>
  <c r="M24" i="1"/>
  <c r="I27" i="6"/>
  <c r="E27" i="6"/>
  <c r="A27" i="6"/>
  <c r="N23" i="1"/>
  <c r="K21" i="6"/>
  <c r="G21" i="6"/>
  <c r="C21" i="6"/>
  <c r="N22" i="1"/>
  <c r="K15" i="6"/>
  <c r="G15" i="6"/>
  <c r="C15" i="6"/>
  <c r="O21" i="1"/>
  <c r="M9" i="6"/>
  <c r="I9" i="6"/>
  <c r="E9" i="6"/>
  <c r="A9" i="6"/>
  <c r="N20" i="1"/>
  <c r="K3" i="6"/>
  <c r="G3" i="6"/>
  <c r="J20" i="1"/>
  <c r="C3" i="6"/>
  <c r="O25" i="1"/>
  <c r="M25" i="1"/>
  <c r="K25" i="1"/>
  <c r="N24" i="1"/>
  <c r="K27" i="6"/>
  <c r="L24" i="1"/>
  <c r="G27" i="6"/>
  <c r="C27" i="6"/>
  <c r="O23" i="1"/>
  <c r="M21" i="6"/>
  <c r="I21" i="6"/>
  <c r="E21" i="6"/>
  <c r="A21" i="6"/>
  <c r="O22" i="1"/>
  <c r="M15" i="6"/>
  <c r="I15" i="6"/>
  <c r="E15" i="6"/>
  <c r="A15" i="6"/>
  <c r="N21" i="1"/>
  <c r="K9" i="6"/>
  <c r="G9" i="6"/>
  <c r="C9" i="6"/>
  <c r="O20" i="1"/>
  <c r="M3" i="6"/>
  <c r="I3" i="6"/>
  <c r="K20" i="1"/>
  <c r="E3" i="6"/>
  <c r="I20" i="1"/>
  <c r="A3" i="6"/>
  <c r="H1" i="7"/>
  <c r="W25" i="1"/>
  <c r="U25" i="1"/>
  <c r="S25" i="1"/>
  <c r="Q25" i="1"/>
  <c r="A33" i="7"/>
  <c r="V24" i="1"/>
  <c r="K27" i="7"/>
  <c r="T24" i="1"/>
  <c r="G27" i="7"/>
  <c r="C27" i="7"/>
  <c r="W23" i="1"/>
  <c r="M21" i="7"/>
  <c r="U23" i="1"/>
  <c r="I21" i="7"/>
  <c r="E21" i="7"/>
  <c r="A21" i="7"/>
  <c r="V22" i="1"/>
  <c r="K15" i="7"/>
  <c r="E15" i="7"/>
  <c r="A15" i="7"/>
  <c r="V21" i="1"/>
  <c r="K9" i="7"/>
  <c r="T21" i="1"/>
  <c r="G9" i="7"/>
  <c r="R21" i="1"/>
  <c r="C9" i="7"/>
  <c r="W20" i="1"/>
  <c r="M3" i="7"/>
  <c r="U20" i="1"/>
  <c r="I3" i="7"/>
  <c r="S20" i="1"/>
  <c r="E3" i="7"/>
  <c r="Q20" i="1"/>
  <c r="A3" i="7"/>
  <c r="V25" i="1"/>
  <c r="T25" i="1"/>
  <c r="R25" i="1"/>
  <c r="C33" i="7"/>
  <c r="W24" i="1"/>
  <c r="M27" i="7"/>
  <c r="U24" i="1"/>
  <c r="I27" i="7"/>
  <c r="S24" i="1"/>
  <c r="E27" i="7"/>
  <c r="A27" i="7"/>
  <c r="V23" i="1"/>
  <c r="K21" i="7"/>
  <c r="G21" i="7"/>
  <c r="C21" i="7"/>
  <c r="W22" i="1"/>
  <c r="M15" i="7"/>
  <c r="G15" i="7"/>
  <c r="R22" i="1"/>
  <c r="C15" i="7"/>
  <c r="W21" i="1"/>
  <c r="M9" i="7"/>
  <c r="U21" i="1"/>
  <c r="I9" i="7"/>
  <c r="S21" i="1"/>
  <c r="E9" i="7"/>
  <c r="Q21" i="1"/>
  <c r="A9" i="7"/>
  <c r="V20" i="1"/>
  <c r="K3" i="7"/>
  <c r="T20" i="1"/>
  <c r="G3" i="7"/>
  <c r="R20" i="1"/>
  <c r="C3" i="7"/>
  <c r="H1" i="8"/>
  <c r="F34" i="1"/>
  <c r="D34" i="1"/>
  <c r="B34" i="1"/>
  <c r="C33" i="8"/>
  <c r="E34" i="1"/>
  <c r="A34" i="1"/>
  <c r="A33" i="8"/>
  <c r="F33" i="1"/>
  <c r="K27" i="8"/>
  <c r="G27" i="8"/>
  <c r="B33" i="1"/>
  <c r="C27" i="8"/>
  <c r="G32" i="1"/>
  <c r="M21" i="8"/>
  <c r="E32" i="1"/>
  <c r="I21" i="8"/>
  <c r="E21" i="8"/>
  <c r="A32" i="1"/>
  <c r="A21" i="8"/>
  <c r="F31" i="1"/>
  <c r="K15" i="8"/>
  <c r="G15" i="8"/>
  <c r="B31" i="1"/>
  <c r="C15" i="8"/>
  <c r="G30" i="1"/>
  <c r="M9" i="8"/>
  <c r="E30" i="1"/>
  <c r="I9" i="8"/>
  <c r="C30" i="1"/>
  <c r="E9" i="8"/>
  <c r="A30" i="1"/>
  <c r="A9" i="8"/>
  <c r="F29" i="1"/>
  <c r="K3" i="8"/>
  <c r="D29" i="1"/>
  <c r="G3" i="8"/>
  <c r="B29" i="1"/>
  <c r="C3" i="8"/>
  <c r="G34" i="1"/>
  <c r="C34" i="1"/>
  <c r="G33" i="1"/>
  <c r="M27" i="8"/>
  <c r="E33" i="1"/>
  <c r="I27" i="8"/>
  <c r="E27" i="8"/>
  <c r="A33" i="1"/>
  <c r="A27" i="8"/>
  <c r="F32" i="1"/>
  <c r="K21" i="8"/>
  <c r="G21" i="8"/>
  <c r="B32" i="1"/>
  <c r="C21" i="8"/>
  <c r="G31" i="1"/>
  <c r="M15" i="8"/>
  <c r="E31" i="1"/>
  <c r="I15" i="8"/>
  <c r="E15" i="8"/>
  <c r="A31" i="1"/>
  <c r="A15" i="8"/>
  <c r="F30" i="1"/>
  <c r="K9" i="8"/>
  <c r="D30" i="1"/>
  <c r="G9" i="8"/>
  <c r="B30" i="1"/>
  <c r="C9" i="8"/>
  <c r="G29" i="1"/>
  <c r="M3" i="8"/>
  <c r="E29" i="1"/>
  <c r="I3" i="8"/>
  <c r="C29" i="1"/>
  <c r="E3" i="8"/>
  <c r="A29" i="1"/>
  <c r="A3" i="8"/>
  <c r="H1" i="9"/>
  <c r="O34" i="1"/>
  <c r="M34" i="1"/>
  <c r="K34" i="1"/>
  <c r="I34" i="1"/>
  <c r="A33" i="9"/>
  <c r="N34" i="1"/>
  <c r="J34" i="1"/>
  <c r="C33" i="9"/>
  <c r="O33" i="1"/>
  <c r="M27" i="9"/>
  <c r="M33" i="1"/>
  <c r="I27" i="9"/>
  <c r="K33" i="1"/>
  <c r="E27" i="9"/>
  <c r="I33" i="1"/>
  <c r="A27" i="9"/>
  <c r="N32" i="1"/>
  <c r="K21" i="9"/>
  <c r="L32" i="1"/>
  <c r="G21" i="9"/>
  <c r="J32" i="1"/>
  <c r="C21" i="9"/>
  <c r="O31" i="1"/>
  <c r="M15" i="9"/>
  <c r="M31" i="1"/>
  <c r="I15" i="9"/>
  <c r="E15" i="9"/>
  <c r="I31" i="1"/>
  <c r="A15" i="9"/>
  <c r="N30" i="1"/>
  <c r="K9" i="9"/>
  <c r="G9" i="9"/>
  <c r="J30" i="1"/>
  <c r="C9" i="9"/>
  <c r="O29" i="1"/>
  <c r="M3" i="9"/>
  <c r="M29" i="1"/>
  <c r="I3" i="9"/>
  <c r="E3" i="9"/>
  <c r="I29" i="1"/>
  <c r="A3" i="9"/>
  <c r="L34" i="1"/>
  <c r="N33" i="1"/>
  <c r="K27" i="9"/>
  <c r="L33" i="1"/>
  <c r="G27" i="9"/>
  <c r="J33" i="1"/>
  <c r="C27" i="9"/>
  <c r="O32" i="1"/>
  <c r="M21" i="9"/>
  <c r="M32" i="1"/>
  <c r="I21" i="9"/>
  <c r="K32" i="1"/>
  <c r="E21" i="9"/>
  <c r="I32" i="1"/>
  <c r="A21" i="9"/>
  <c r="N31" i="1"/>
  <c r="K15" i="9"/>
  <c r="G15" i="9"/>
  <c r="J31" i="1"/>
  <c r="C15" i="9"/>
  <c r="O30" i="1"/>
  <c r="M9" i="9"/>
  <c r="M30" i="1"/>
  <c r="I9" i="9"/>
  <c r="E9" i="9"/>
  <c r="I30" i="1"/>
  <c r="A9" i="9"/>
  <c r="N29" i="1"/>
  <c r="K3" i="9"/>
  <c r="G3" i="9"/>
  <c r="J29" i="1"/>
  <c r="C3" i="9"/>
  <c r="H1" i="10"/>
  <c r="V34" i="1"/>
  <c r="T34" i="1"/>
  <c r="R34" i="1"/>
  <c r="C33" i="10"/>
  <c r="W33" i="1"/>
  <c r="M27" i="10"/>
  <c r="U33" i="1"/>
  <c r="I27" i="10"/>
  <c r="W34" i="1"/>
  <c r="S34" i="1"/>
  <c r="T33" i="1"/>
  <c r="G27" i="10"/>
  <c r="R33" i="1"/>
  <c r="C27" i="10"/>
  <c r="W32" i="1"/>
  <c r="M21" i="10"/>
  <c r="U32" i="1"/>
  <c r="I21" i="10"/>
  <c r="S32" i="1"/>
  <c r="E21" i="10"/>
  <c r="Q32" i="1"/>
  <c r="A21" i="10"/>
  <c r="V31" i="1"/>
  <c r="K15" i="10"/>
  <c r="T31" i="1"/>
  <c r="G15" i="10"/>
  <c r="R31" i="1"/>
  <c r="C15" i="10"/>
  <c r="W30" i="1"/>
  <c r="M9" i="10"/>
  <c r="U30" i="1"/>
  <c r="I9" i="10"/>
  <c r="S30" i="1"/>
  <c r="E9" i="10"/>
  <c r="Q30" i="1"/>
  <c r="A9" i="10"/>
  <c r="V29" i="1"/>
  <c r="K3" i="10"/>
  <c r="T29" i="1"/>
  <c r="G3" i="10"/>
  <c r="R29" i="1"/>
  <c r="C3" i="10"/>
  <c r="U34" i="1"/>
  <c r="Q34" i="1"/>
  <c r="A33" i="10"/>
  <c r="V33" i="1"/>
  <c r="K27" i="10"/>
  <c r="S33" i="1"/>
  <c r="E27" i="10"/>
  <c r="Q33" i="1"/>
  <c r="A27" i="10"/>
  <c r="V32" i="1"/>
  <c r="K21" i="10"/>
  <c r="T32" i="1"/>
  <c r="G21" i="10"/>
  <c r="R32" i="1"/>
  <c r="C21" i="10"/>
  <c r="W31" i="1"/>
  <c r="M15" i="10"/>
  <c r="U31" i="1"/>
  <c r="I15" i="10"/>
  <c r="S31" i="1"/>
  <c r="E15" i="10"/>
  <c r="Q31" i="1"/>
  <c r="A15" i="10"/>
  <c r="V30" i="1"/>
  <c r="K9" i="10"/>
  <c r="T30" i="1"/>
  <c r="G9" i="10"/>
  <c r="R30" i="1"/>
  <c r="C9" i="10"/>
  <c r="W29" i="1"/>
  <c r="M3" i="10"/>
  <c r="U29" i="1"/>
  <c r="I3" i="10"/>
  <c r="S29" i="1"/>
  <c r="E3" i="10"/>
  <c r="Q29" i="1"/>
  <c r="A3" i="10"/>
  <c r="I36" i="1"/>
  <c r="O43" i="1"/>
  <c r="M43" i="1"/>
  <c r="K43" i="1"/>
  <c r="I43" i="1"/>
  <c r="N42" i="1"/>
  <c r="L42" i="1"/>
  <c r="J42" i="1"/>
  <c r="O41" i="1"/>
  <c r="M41" i="1"/>
  <c r="K41" i="1"/>
  <c r="I41" i="1"/>
  <c r="O40" i="1"/>
  <c r="M40" i="1"/>
  <c r="K40" i="1"/>
  <c r="I40" i="1"/>
  <c r="N39" i="1"/>
  <c r="L39" i="1"/>
  <c r="J39" i="1"/>
  <c r="O38" i="1"/>
  <c r="M38" i="1"/>
  <c r="K38" i="1"/>
  <c r="I38" i="1"/>
  <c r="N43" i="1"/>
  <c r="L43" i="1"/>
  <c r="J43" i="1"/>
  <c r="O42" i="1"/>
  <c r="M42" i="1"/>
  <c r="K42" i="1"/>
  <c r="I42" i="1"/>
  <c r="N41" i="1"/>
  <c r="L41" i="1"/>
  <c r="J41" i="1"/>
  <c r="N40" i="1"/>
  <c r="L40" i="1"/>
  <c r="J40" i="1"/>
  <c r="O39" i="1"/>
  <c r="M39" i="1"/>
  <c r="K39" i="1"/>
  <c r="I39" i="1"/>
  <c r="N38" i="1"/>
  <c r="L38" i="1"/>
  <c r="J38" i="1"/>
  <c r="Q36" i="1"/>
  <c r="H1" i="13"/>
  <c r="V43" i="1"/>
  <c r="T43" i="1"/>
  <c r="R43" i="1"/>
  <c r="C33" i="13"/>
  <c r="W42" i="1"/>
  <c r="M27" i="13"/>
  <c r="U42" i="1"/>
  <c r="I27" i="13"/>
  <c r="S42" i="1"/>
  <c r="E27" i="13"/>
  <c r="Q42" i="1"/>
  <c r="A27" i="13"/>
  <c r="V41" i="1"/>
  <c r="K21" i="13"/>
  <c r="T41" i="1"/>
  <c r="G21" i="13"/>
  <c r="R41" i="1"/>
  <c r="C21" i="13"/>
  <c r="W40" i="1"/>
  <c r="M15" i="13"/>
  <c r="U40" i="1"/>
  <c r="I15" i="13"/>
  <c r="C15" i="13"/>
  <c r="W39" i="1"/>
  <c r="M9" i="13"/>
  <c r="U39" i="1"/>
  <c r="I9" i="13"/>
  <c r="S39" i="1"/>
  <c r="E9" i="13"/>
  <c r="A9" i="13"/>
  <c r="V38" i="1"/>
  <c r="K3" i="13"/>
  <c r="T38" i="1"/>
  <c r="G3" i="13"/>
  <c r="R38" i="1"/>
  <c r="C3" i="13"/>
  <c r="I48" i="1"/>
  <c r="W43" i="1"/>
  <c r="U43" i="1"/>
  <c r="S43" i="1"/>
  <c r="Q43" i="1"/>
  <c r="A33" i="13"/>
  <c r="V42" i="1"/>
  <c r="K27" i="13"/>
  <c r="T42" i="1"/>
  <c r="G27" i="13"/>
  <c r="R42" i="1"/>
  <c r="C27" i="13"/>
  <c r="W41" i="1"/>
  <c r="M21" i="13"/>
  <c r="U41" i="1"/>
  <c r="I21" i="13"/>
  <c r="S41" i="1"/>
  <c r="E21" i="13"/>
  <c r="Q41" i="1"/>
  <c r="A21" i="13"/>
  <c r="V40" i="1"/>
  <c r="K15" i="13"/>
  <c r="G15" i="13"/>
  <c r="A15" i="13"/>
  <c r="V39" i="1"/>
  <c r="K9" i="13"/>
  <c r="T39" i="1"/>
  <c r="G9" i="13"/>
  <c r="C9" i="13"/>
  <c r="W38" i="1"/>
  <c r="M3" i="13"/>
  <c r="U38" i="1"/>
  <c r="I3" i="13"/>
  <c r="S38" i="1"/>
  <c r="E3" i="13"/>
  <c r="Q38" i="1"/>
  <c r="A3" i="13"/>
  <c r="N55" i="1"/>
  <c r="L55" i="1"/>
  <c r="J55" i="1"/>
  <c r="N54" i="1"/>
  <c r="L54" i="1"/>
  <c r="J54" i="1"/>
  <c r="N53" i="1"/>
  <c r="L53" i="1"/>
  <c r="J53" i="1"/>
  <c r="N52" i="1"/>
  <c r="L52" i="1"/>
  <c r="J52" i="1"/>
  <c r="N51" i="1"/>
  <c r="L51" i="1"/>
  <c r="J51" i="1"/>
  <c r="N50" i="1"/>
  <c r="L50" i="1"/>
  <c r="J50" i="1"/>
  <c r="O55" i="1"/>
  <c r="M55" i="1"/>
  <c r="K55" i="1"/>
  <c r="I55" i="1"/>
  <c r="O54" i="1"/>
  <c r="M54" i="1"/>
  <c r="K54" i="1"/>
  <c r="I54" i="1"/>
  <c r="O53" i="1"/>
  <c r="M53" i="1"/>
  <c r="K53" i="1"/>
  <c r="I53" i="1"/>
  <c r="O52" i="1"/>
  <c r="M52" i="1"/>
  <c r="K52" i="1"/>
  <c r="I52" i="1"/>
  <c r="O51" i="1"/>
  <c r="M51" i="1"/>
  <c r="K51" i="1"/>
  <c r="I51" i="1"/>
  <c r="O50" i="1"/>
  <c r="M50" i="1"/>
  <c r="K50" i="1"/>
  <c r="I50" i="1"/>
</calcChain>
</file>

<file path=xl/sharedStrings.xml><?xml version="1.0" encoding="utf-8"?>
<sst xmlns="http://schemas.openxmlformats.org/spreadsheetml/2006/main" count="472" uniqueCount="264">
  <si>
    <t>© 2005-2009 Vertex42 LLC</t>
  </si>
  <si>
    <t>Año</t>
  </si>
  <si>
    <t>Mes</t>
  </si>
  <si>
    <t>Día de Comenzar</t>
  </si>
  <si>
    <t>Título del Calendario</t>
  </si>
  <si>
    <t>1:Sun, 2:Mon</t>
  </si>
  <si>
    <t>Master en Educación Emocional, Social y de la Creatividad</t>
  </si>
  <si>
    <t>Clases de 1º curso</t>
  </si>
  <si>
    <t>Clases de 2º curso</t>
  </si>
  <si>
    <t>Clases de 3º curso</t>
  </si>
  <si>
    <t>Previsión de Evaluación de 1º y 2º**</t>
  </si>
  <si>
    <t>Entrega Portafolio de Practicum</t>
  </si>
  <si>
    <t>Entrega TFM</t>
  </si>
  <si>
    <t xml:space="preserve">Vacaciones </t>
  </si>
  <si>
    <t>Previsión Congreso de TFM y Clausura del Master en Centro Botin</t>
  </si>
  <si>
    <t>Inauguracion  Centro Botin</t>
  </si>
  <si>
    <t>Inicio de las clases 3,30</t>
  </si>
  <si>
    <t>Se ruega puntualidad</t>
  </si>
  <si>
    <t>Semana Emocionante</t>
  </si>
  <si>
    <t>Estudiantes voluntarios  exponen en el edificio actividades interactivas para fomentar emociones positivas, aprendizaje emocional y creativo, clima positivo</t>
  </si>
  <si>
    <t>Voluntarios apuntarse a través de las becarias del grupo a inicios de curso</t>
  </si>
  <si>
    <t>12</t>
  </si>
  <si>
    <t>{42}</t>
  </si>
  <si>
    <t>[42]</t>
  </si>
  <si>
    <t>para referencia</t>
  </si>
  <si>
    <t>Centro Botin</t>
  </si>
  <si>
    <t>Pablo Fdz-Berrocal</t>
  </si>
  <si>
    <t>Fátima Sánchez et al</t>
  </si>
  <si>
    <t>4h</t>
  </si>
  <si>
    <t>3h</t>
  </si>
  <si>
    <t>6,30 reunion practicas intensivos</t>
  </si>
  <si>
    <t>Rafael Bisquerra</t>
  </si>
  <si>
    <t>Silvia Hernández</t>
  </si>
  <si>
    <t>Juan Amodia</t>
  </si>
  <si>
    <t>Chris Baldwin</t>
  </si>
  <si>
    <t>Manuela Romo</t>
  </si>
  <si>
    <t>Marc Runco</t>
  </si>
  <si>
    <t>Notas</t>
  </si>
  <si>
    <t>Alicia Gomez</t>
  </si>
  <si>
    <t>© 2009 Vertex42 LLC</t>
  </si>
  <si>
    <r>
      <rPr>
        <u/>
        <sz val="8"/>
        <color indexed="12"/>
        <rFont val="Arial"/>
        <family val="2"/>
      </rPr>
      <t>Calendarios por Vertex42.com</t>
    </r>
  </si>
  <si>
    <t>Enrique Gª Fdz-Abascal</t>
  </si>
  <si>
    <t>Gonzalo Hervás</t>
  </si>
  <si>
    <t>Polo Vallejo</t>
  </si>
  <si>
    <t>Belinda Hays</t>
  </si>
  <si>
    <t>Raquel Palomera</t>
  </si>
  <si>
    <t>Zorana Pringle</t>
  </si>
  <si>
    <t>Eva Gómez</t>
  </si>
  <si>
    <t>Begoña Gª Larrauri</t>
  </si>
  <si>
    <t>Xavier Aragay</t>
  </si>
  <si>
    <t>Phil Brown</t>
  </si>
  <si>
    <t>Elena Briones</t>
  </si>
  <si>
    <t>Rusell Granet</t>
  </si>
  <si>
    <t>Antonio Sastre</t>
  </si>
  <si>
    <t>Ana Albano</t>
  </si>
  <si>
    <t>Ignacio M. Maruri</t>
  </si>
  <si>
    <t>Miguel Costa</t>
  </si>
  <si>
    <t>Carlos Azcoitia</t>
  </si>
  <si>
    <t>Mª Angeles Melero</t>
  </si>
  <si>
    <t>Angel Hernández</t>
  </si>
  <si>
    <t>Andres Fdz Fuertes</t>
  </si>
  <si>
    <t>Marcos Diez</t>
  </si>
  <si>
    <t>2h</t>
  </si>
  <si>
    <t>Carlos Luna</t>
  </si>
  <si>
    <t>Susana Lázaro</t>
  </si>
  <si>
    <t>Anabel Dominguez</t>
  </si>
  <si>
    <t>traer revistas</t>
  </si>
  <si>
    <t>OJO!!!</t>
  </si>
  <si>
    <t>clase comienza 15h.</t>
  </si>
  <si>
    <t>Rosario Cabello</t>
  </si>
  <si>
    <t>Judith Francicso</t>
  </si>
  <si>
    <t>Joan Ferrés</t>
  </si>
  <si>
    <t>Kimberly Schonert</t>
  </si>
  <si>
    <t>Roberto Rivera</t>
  </si>
  <si>
    <t>Carlos Pacheco</t>
  </si>
  <si>
    <t>Ines Monjas</t>
  </si>
  <si>
    <t>Semana  Emocionante</t>
  </si>
  <si>
    <t>NOMBRE PONENTE</t>
  </si>
  <si>
    <t>TITULO DE LA SESIÓN</t>
  </si>
  <si>
    <t>E-MAIL DE CONTACTO</t>
  </si>
  <si>
    <t>CENTRO</t>
  </si>
  <si>
    <t>Alicia Gómez</t>
  </si>
  <si>
    <t>Expresión comunicativa</t>
  </si>
  <si>
    <t>alicia.gomez@unican.es</t>
  </si>
  <si>
    <t>Universidad de Cantabria</t>
  </si>
  <si>
    <t>Ana Angélica Albano</t>
  </si>
  <si>
    <t>Jugando con la creatividad</t>
  </si>
  <si>
    <t>nanalbano@gmail.com</t>
  </si>
  <si>
    <t>Universidad Estatal Campinas, Brasil</t>
  </si>
  <si>
    <t>Anabel Domínguez</t>
  </si>
  <si>
    <t>EDESC a través de las artse</t>
  </si>
  <si>
    <t>gerente@fundacionyehudimenuhin.org</t>
  </si>
  <si>
    <t>MUS-E</t>
  </si>
  <si>
    <t>Andrés A.Fernández</t>
  </si>
  <si>
    <t>Educación socio-emocional en secundaria</t>
  </si>
  <si>
    <t>andres.fernandez@unican.es</t>
  </si>
  <si>
    <t>Regulación emocional y autocontrol</t>
  </si>
  <si>
    <t>hernanan@unican.es</t>
  </si>
  <si>
    <t>La importancia de la creatividad</t>
  </si>
  <si>
    <t>asastre@serviciosrc.es</t>
  </si>
  <si>
    <t>Universidad Francisco de Vitoria</t>
  </si>
  <si>
    <t>Begoña G. Larrauri</t>
  </si>
  <si>
    <t>El docente optimista y con sentido del humor</t>
  </si>
  <si>
    <t>mgarciala@telefonica.net</t>
  </si>
  <si>
    <t>Universidad de Valladolid</t>
  </si>
  <si>
    <t>Emoción, creación y naturaleza</t>
  </si>
  <si>
    <t xml:space="preserve"> belinda@futurecalling.co.uk</t>
  </si>
  <si>
    <t>Future Calling</t>
  </si>
  <si>
    <t>Liderazgo en Educación con Inteligencia Emocional</t>
  </si>
  <si>
    <t>National Louis university, CH, USA</t>
  </si>
  <si>
    <t>Utiliza tu creatividad</t>
  </si>
  <si>
    <t>luna@puedesmasmarketing.com</t>
  </si>
  <si>
    <t>puedesmasmarketing</t>
  </si>
  <si>
    <t>Carlos Rodríguez Pacheco</t>
  </si>
  <si>
    <t>Cuando querer es poder</t>
  </si>
  <si>
    <t>carloselcheco@gmail.com</t>
  </si>
  <si>
    <t>CEIP Mª Sainz de Sautuola</t>
  </si>
  <si>
    <t>Teatro y EDESC: posibilidad sin límites</t>
  </si>
  <si>
    <t>cbchrisbaldwin@gmail.com</t>
  </si>
  <si>
    <t>Taller Espiral</t>
  </si>
  <si>
    <t>Elena Briones Pérez</t>
  </si>
  <si>
    <t>Bienestar en contextos de aculturación</t>
  </si>
  <si>
    <t>elena.briones@unican.es</t>
  </si>
  <si>
    <t>Enrique García Fernández-Abascal</t>
  </si>
  <si>
    <t>El valor de las emociones positivas</t>
  </si>
  <si>
    <t>egarcia@psi.uned.es</t>
  </si>
  <si>
    <t>UNED</t>
  </si>
  <si>
    <t>Eva Gómez Pérez</t>
  </si>
  <si>
    <t>Buenas prácticas en la infancia</t>
  </si>
  <si>
    <t>eva.gomez@unican.es</t>
  </si>
  <si>
    <t>Fátima Sánchez</t>
  </si>
  <si>
    <t>Educación responsable: un sueño hecho realidad</t>
  </si>
  <si>
    <t>fsanchez@fundacionbotin.org</t>
  </si>
  <si>
    <t>Fundación Botín</t>
  </si>
  <si>
    <t>Felicidad y escuela</t>
  </si>
  <si>
    <t>ghervas@psi.ucm.es</t>
  </si>
  <si>
    <t>U. Complutense de Madrid</t>
  </si>
  <si>
    <t>Ignacio Maruri</t>
  </si>
  <si>
    <t>Liderazgo</t>
  </si>
  <si>
    <t>martin.maruri@gmail.com</t>
  </si>
  <si>
    <t>ThinkCreative, U. Adolfo Ibañez, Chile</t>
  </si>
  <si>
    <t>Inés Monjas</t>
  </si>
  <si>
    <t>Desarrollo de Habilidades Sociales</t>
  </si>
  <si>
    <t>imonjas@psi.uva.es</t>
  </si>
  <si>
    <t>EDESC y Nuevas Tecnologías</t>
  </si>
  <si>
    <t>joan.ferres@upf.edu</t>
  </si>
  <si>
    <t>U. PompeuFabra</t>
  </si>
  <si>
    <t xml:space="preserve">Reinventar la escuela: el proyecto Horizonte 2020 </t>
  </si>
  <si>
    <t>xaragay@riedulab.net</t>
  </si>
  <si>
    <t>RIEDULAB</t>
  </si>
  <si>
    <t>Desarrollo bio-psico-social de la competencia emocional, social y creativa</t>
  </si>
  <si>
    <t>juan.amodia@unican.es</t>
  </si>
  <si>
    <t>Judit Francisco</t>
  </si>
  <si>
    <t>EDESC en familia</t>
  </si>
  <si>
    <t>jfrancisco@swingswing.es</t>
  </si>
  <si>
    <t>PLAYOFFICE</t>
  </si>
  <si>
    <t>Kimberly Schonert-Reichl</t>
  </si>
  <si>
    <t>Empatía en la escuela</t>
  </si>
  <si>
    <t>kimberly.schonert-reich@ubc.ca</t>
  </si>
  <si>
    <t>University British Columbia, Canada</t>
  </si>
  <si>
    <t>Mª Ángeles Melero</t>
  </si>
  <si>
    <t>meleroma@unican.es</t>
  </si>
  <si>
    <t>Fundamentación teórica y evaluación de la creatividad</t>
  </si>
  <si>
    <t>manuela.romo@uam.es</t>
  </si>
  <si>
    <t>Universidad Autónoma de Madrid</t>
  </si>
  <si>
    <t>Pensamiento creativo en la escuela y su desarrollo evolutivo</t>
  </si>
  <si>
    <t>runco@uga.edu</t>
  </si>
  <si>
    <t>University of Georgia, USA</t>
  </si>
  <si>
    <t>Marcos Díez</t>
  </si>
  <si>
    <t>Ser innovador</t>
  </si>
  <si>
    <t>marcos@fundacionsantandercreativa.com</t>
  </si>
  <si>
    <t>Fundación Santander Creativa</t>
  </si>
  <si>
    <t>Miguel Costa Cabanillas</t>
  </si>
  <si>
    <t>Comunicación interpersonal y resolución de conflictos</t>
  </si>
  <si>
    <t>mcosta@cop.es</t>
  </si>
  <si>
    <t>Pablo Fernández Berocal</t>
  </si>
  <si>
    <t>Fundamentación teórica y evaluación de la Inteligencia Emocional</t>
  </si>
  <si>
    <t>berrocal@uma.es</t>
  </si>
  <si>
    <t>Universidad de Málaga</t>
  </si>
  <si>
    <t>Clima socio-emocional escolar</t>
  </si>
  <si>
    <t>philipmbrown@gmail.com</t>
  </si>
  <si>
    <t>National School Climate Center, NY, USA</t>
  </si>
  <si>
    <t>Crear música emocionante</t>
  </si>
  <si>
    <t>polovallejo@gmail.com</t>
  </si>
  <si>
    <t>Integración de la educación emocional en la escuela</t>
  </si>
  <si>
    <t>rbisquerra@ub.edu</t>
  </si>
  <si>
    <t>Universidad de Barcelona</t>
  </si>
  <si>
    <t>Beneficios psico-sociales de la Educación y el docente emocional y socialmente competente</t>
  </si>
  <si>
    <t>palomerr@unican.es</t>
  </si>
  <si>
    <t>Educación emocional afectiva</t>
  </si>
  <si>
    <t>thegoodlifeorganization@gmail.com</t>
  </si>
  <si>
    <t>CASEL, ILL, USA</t>
  </si>
  <si>
    <t>Inteligencia emocional para adolescentes</t>
  </si>
  <si>
    <t>rcabello@ugr.es</t>
  </si>
  <si>
    <t>Universidad de Granada</t>
  </si>
  <si>
    <t>Creatividad con calidad</t>
  </si>
  <si>
    <t>rgranet@lincolncenter.org</t>
  </si>
  <si>
    <t>Lincoln Center, NY, USA</t>
  </si>
  <si>
    <t>Buenas prácticas: Aulas Felices</t>
  </si>
  <si>
    <t>silviahpaniello@gmail.com</t>
  </si>
  <si>
    <t>Equipo SATI</t>
  </si>
  <si>
    <t>lazaros@unican.es</t>
  </si>
  <si>
    <t>Zorana Icvevic</t>
  </si>
  <si>
    <t>Creatividad,emocion y bienestar</t>
  </si>
  <si>
    <t>zorana.ivcevic@yale.edu</t>
  </si>
  <si>
    <t>Yale University, USA</t>
  </si>
  <si>
    <t>Fátima Sánchez el al</t>
  </si>
  <si>
    <t>8:30-13:30/ 13:30-15:30 horas</t>
  </si>
  <si>
    <t>Fecha acontecimiento</t>
  </si>
  <si>
    <t>Traer ropa cómoda, portátil o tablet si se dispone..</t>
  </si>
  <si>
    <t>Antes de semana santa reunión para consensuar ideas</t>
  </si>
  <si>
    <t>y compra de materiales.</t>
  </si>
  <si>
    <t>Prácticas colegios Educación Responsable</t>
  </si>
  <si>
    <t>Vacaciones</t>
  </si>
  <si>
    <t>Diciembre</t>
  </si>
  <si>
    <t>Prácticas centros no formales</t>
  </si>
  <si>
    <t>Traer revistas, retales..</t>
  </si>
  <si>
    <t>Traer mantita</t>
  </si>
  <si>
    <t>Traer poesía personal</t>
  </si>
  <si>
    <t>prácticum</t>
  </si>
  <si>
    <t>Entrega portafolio</t>
  </si>
  <si>
    <t xml:space="preserve">Plazos 1º y 2º de matrícula (Sep/Dic) </t>
  </si>
  <si>
    <t>2</t>
  </si>
  <si>
    <t>8</t>
  </si>
  <si>
    <t>11</t>
  </si>
  <si>
    <t>14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</si>
  <si>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</si>
  <si>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</si>
  <si>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</si>
  <si>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</si>
  <si>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</si>
  <si>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</si>
  <si>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</si>
  <si>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</si>
  <si>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</si>
  <si>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</si>
  <si>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</si>
  <si>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</si>
  <si>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</si>
  <si>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</si>
  <si>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</si>
  <si>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</si>
  <si>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</si>
  <si>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</si>
  <si>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</t>
  </si>
  <si>
    <t>10</t>
  </si>
  <si>
    <t>9</t>
  </si>
  <si>
    <t>Evaluaciones 1º y 2º</t>
  </si>
  <si>
    <t>4</t>
  </si>
  <si>
    <t>Xavier Aragayt</t>
  </si>
  <si>
    <r>
      <t>Entrega TFM</t>
    </r>
    <r>
      <rPr>
        <sz val="10"/>
        <color indexed="8"/>
        <rFont val="Arial Narrow"/>
        <family val="2"/>
      </rPr>
      <t xml:space="preserve"> y portafolio practicum</t>
    </r>
  </si>
  <si>
    <t>inicio  Practicum intensivo</t>
  </si>
  <si>
    <t>Las clases serán en el Centro Botin y Aula 28 Interfac. Según indicación</t>
  </si>
  <si>
    <t>1</t>
  </si>
  <si>
    <t>5</t>
  </si>
  <si>
    <t>6</t>
  </si>
  <si>
    <t>7</t>
  </si>
  <si>
    <t xml:space="preserve">6,15: dudas organización </t>
  </si>
  <si>
    <t>Congreso TFM y Clausura</t>
  </si>
  <si>
    <t>carlos.azcoitia@nl.edu</t>
  </si>
  <si>
    <t>Compositor,etnomusicólog y pedagogo</t>
  </si>
  <si>
    <t>Inauguracion y Coktail de Bienvenida: 18,45</t>
  </si>
  <si>
    <t>2 OCTUBRE Presentación grupal y resolución de dudas del curso :2,30</t>
  </si>
  <si>
    <t>ATENCION: ATICO FUNDACIÓN BOTIN. C/ PEDRUECA, 1, FRENTE CENTRO BOTIN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</si>
</sst>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&quot; &quot;yyyy"/>
    <numFmt numFmtId="165" formatCode="d"/>
    <numFmt numFmtId="166" formatCode="d&quot;-&quot;mmm"/>
  </numFmts>
  <fonts count="48" x14ac:knownFonts="1">
    <font>
      <sz val="10"/>
      <color indexed="8"/>
      <name val="Arial"/>
    </font>
    <font>
      <b/>
      <sz val="16"/>
      <color indexed="9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Verdana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28"/>
      <color indexed="14"/>
      <name val="Arial"/>
      <family val="2"/>
    </font>
    <font>
      <b/>
      <sz val="12"/>
      <color indexed="9"/>
      <name val="Arial"/>
      <family val="2"/>
    </font>
    <font>
      <b/>
      <sz val="11"/>
      <color indexed="14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6"/>
      <color indexed="9"/>
      <name val="Arial"/>
      <family val="2"/>
    </font>
    <font>
      <u/>
      <sz val="8"/>
      <color indexed="12"/>
      <name val="Tahoma"/>
      <family val="2"/>
    </font>
    <font>
      <i/>
      <sz val="10"/>
      <color indexed="8"/>
      <name val="Arial"/>
      <family val="2"/>
    </font>
    <font>
      <b/>
      <sz val="18"/>
      <color indexed="8"/>
      <name val="Arial"/>
      <family val="2"/>
    </font>
    <font>
      <sz val="36"/>
      <color indexed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 Narrow"/>
      <family val="2"/>
    </font>
    <font>
      <sz val="10"/>
      <color indexed="27"/>
      <name val="Arial Narrow"/>
      <family val="2"/>
    </font>
    <font>
      <b/>
      <sz val="11"/>
      <color indexed="8"/>
      <name val="Arial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8"/>
      <name val="Arial Narrow"/>
      <family val="2"/>
    </font>
    <font>
      <sz val="10"/>
      <color indexed="31"/>
      <name val="Arial Narrow"/>
      <family val="2"/>
    </font>
    <font>
      <b/>
      <sz val="10"/>
      <color indexed="32"/>
      <name val="Arial Narrow"/>
      <family val="2"/>
    </font>
    <font>
      <b/>
      <sz val="10"/>
      <color indexed="27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FF0000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b/>
      <sz val="11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26"/>
      <name val="Arial"/>
      <family val="2"/>
    </font>
    <font>
      <b/>
      <sz val="10"/>
      <color indexed="8"/>
      <name val="Arial Narrow"/>
      <family val="2"/>
    </font>
    <font>
      <sz val="36"/>
      <color indexed="14"/>
      <name val="Arial"/>
      <family val="2"/>
    </font>
    <font>
      <sz val="10"/>
      <color indexed="27"/>
      <name val="Arial Narrow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10"/>
      <name val="Arial"/>
    </font>
    <font>
      <u/>
      <sz val="10"/>
      <name val="Tahoma"/>
      <family val="2"/>
    </font>
    <font>
      <u/>
      <sz val="10"/>
      <name val="Arial"/>
      <family val="2"/>
    </font>
    <font>
      <sz val="10"/>
      <name val="Arial Narrow"/>
    </font>
    <font>
      <b/>
      <sz val="10"/>
      <name val="Arial Narrow"/>
    </font>
  </fonts>
  <fills count="30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  <fill>
      <patternFill patternType="solid">
        <fgColor indexed="25"/>
        <bgColor auto="1"/>
      </patternFill>
    </fill>
    <fill>
      <gradientFill degree="270">
        <stop position="0">
          <color rgb="FFA5E5FF"/>
        </stop>
        <stop position="0.35">
          <color rgb="FFBFECFF"/>
        </stop>
        <stop position="1">
          <color rgb="FFE6F7FF"/>
        </stop>
      </gradientFill>
    </fill>
    <fill>
      <patternFill patternType="solid">
        <fgColor indexed="28"/>
        <bgColor auto="1"/>
      </patternFill>
    </fill>
    <fill>
      <patternFill patternType="solid">
        <fgColor indexed="29"/>
        <bgColor auto="1"/>
      </patternFill>
    </fill>
    <fill>
      <patternFill patternType="solid">
        <fgColor indexed="3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auto="1"/>
      </patternFill>
    </fill>
    <fill>
      <patternFill patternType="solid">
        <fgColor rgb="FFDE12C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1CB88"/>
        <bgColor indexed="64"/>
      </patternFill>
    </fill>
    <fill>
      <patternFill patternType="solid">
        <fgColor rgb="FFFC00C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600FF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 style="thin">
        <color indexed="8"/>
      </bottom>
      <diagonal/>
    </border>
    <border>
      <left/>
      <right/>
      <top style="thin">
        <color indexed="11"/>
      </top>
      <bottom style="thin">
        <color indexed="8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/>
      <top/>
      <bottom/>
      <diagonal/>
    </border>
    <border>
      <left style="thin">
        <color indexed="11"/>
      </left>
      <right/>
      <top style="thin">
        <color indexed="8"/>
      </top>
      <bottom style="thin">
        <color indexed="15"/>
      </bottom>
      <diagonal/>
    </border>
    <border>
      <left/>
      <right/>
      <top style="thin">
        <color indexed="8"/>
      </top>
      <bottom style="thin">
        <color indexed="15"/>
      </bottom>
      <diagonal/>
    </border>
    <border>
      <left style="thin">
        <color indexed="15"/>
      </left>
      <right/>
      <top style="thin">
        <color indexed="15"/>
      </top>
      <bottom style="thin">
        <color indexed="15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/>
      <bottom/>
      <diagonal/>
    </border>
    <border>
      <left style="thin">
        <color indexed="15"/>
      </left>
      <right/>
      <top/>
      <bottom/>
      <diagonal/>
    </border>
    <border>
      <left/>
      <right/>
      <top/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22"/>
      </bottom>
      <diagonal/>
    </border>
    <border>
      <left style="thin">
        <color indexed="15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5"/>
      </right>
      <top style="thin">
        <color indexed="22"/>
      </top>
      <bottom style="thin">
        <color indexed="15"/>
      </bottom>
      <diagonal/>
    </border>
    <border>
      <left style="thin">
        <color indexed="11"/>
      </left>
      <right/>
      <top style="thin">
        <color indexed="15"/>
      </top>
      <bottom style="thin">
        <color indexed="15"/>
      </bottom>
      <diagonal/>
    </border>
    <border>
      <left/>
      <right/>
      <top style="thin">
        <color indexed="15"/>
      </top>
      <bottom/>
      <diagonal/>
    </border>
    <border>
      <left style="thin">
        <color indexed="11"/>
      </left>
      <right/>
      <top style="thin">
        <color indexed="15"/>
      </top>
      <bottom/>
      <diagonal/>
    </border>
    <border>
      <left style="thin">
        <color indexed="11"/>
      </left>
      <right/>
      <top/>
      <bottom style="thin">
        <color indexed="15"/>
      </bottom>
      <diagonal/>
    </border>
    <border>
      <left style="thin">
        <color indexed="15"/>
      </left>
      <right style="thin">
        <color indexed="15"/>
      </right>
      <top/>
      <bottom style="thin">
        <color indexed="11"/>
      </bottom>
      <diagonal/>
    </border>
    <border>
      <left style="thin">
        <color indexed="15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11"/>
      </top>
      <bottom style="thin">
        <color auto="1"/>
      </bottom>
      <diagonal/>
    </border>
    <border>
      <left style="thin">
        <color auto="1"/>
      </left>
      <right/>
      <top style="thin">
        <color indexed="11"/>
      </top>
      <bottom style="thin">
        <color auto="1"/>
      </bottom>
      <diagonal/>
    </border>
    <border>
      <left/>
      <right style="thin">
        <color auto="1"/>
      </right>
      <top style="thin">
        <color indexed="1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15"/>
      </top>
      <bottom style="thin">
        <color indexed="15"/>
      </bottom>
      <diagonal/>
    </border>
    <border>
      <left/>
      <right style="thin">
        <color auto="1"/>
      </right>
      <top style="thin">
        <color indexed="15"/>
      </top>
      <bottom style="thin">
        <color indexed="15"/>
      </bottom>
      <diagonal/>
    </border>
    <border>
      <left style="thin">
        <color indexed="8"/>
      </left>
      <right/>
      <top style="thin">
        <color indexed="15"/>
      </top>
      <bottom style="thin">
        <color indexed="15"/>
      </bottom>
      <diagonal/>
    </border>
  </borders>
  <cellStyleXfs count="7">
    <xf numFmtId="0" fontId="0" fillId="0" borderId="0" applyNumberFormat="0" applyFill="0" applyBorder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359">
    <xf numFmtId="0" fontId="0" fillId="0" borderId="0" xfId="0" applyFont="1" applyAlignment="1"/>
    <xf numFmtId="0" fontId="0" fillId="0" borderId="0" xfId="0" applyNumberFormat="1" applyFont="1" applyAlignment="1"/>
    <xf numFmtId="0" fontId="0" fillId="3" borderId="3" xfId="0" applyNumberFormat="1" applyFont="1" applyFill="1" applyBorder="1" applyAlignment="1"/>
    <xf numFmtId="0" fontId="0" fillId="3" borderId="4" xfId="0" applyNumberFormat="1" applyFont="1" applyFill="1" applyBorder="1" applyAlignment="1"/>
    <xf numFmtId="0" fontId="0" fillId="4" borderId="6" xfId="0" applyNumberFormat="1" applyFont="1" applyFill="1" applyBorder="1" applyAlignment="1"/>
    <xf numFmtId="0" fontId="0" fillId="3" borderId="7" xfId="0" applyNumberFormat="1" applyFont="1" applyFill="1" applyBorder="1" applyAlignment="1"/>
    <xf numFmtId="0" fontId="0" fillId="3" borderId="8" xfId="0" applyNumberFormat="1" applyFont="1" applyFill="1" applyBorder="1" applyAlignment="1"/>
    <xf numFmtId="0" fontId="0" fillId="4" borderId="7" xfId="0" applyNumberFormat="1" applyFont="1" applyFill="1" applyBorder="1" applyAlignment="1"/>
    <xf numFmtId="0" fontId="0" fillId="4" borderId="12" xfId="0" applyNumberFormat="1" applyFont="1" applyFill="1" applyBorder="1" applyAlignment="1"/>
    <xf numFmtId="0" fontId="0" fillId="3" borderId="16" xfId="0" applyNumberFormat="1" applyFont="1" applyFill="1" applyBorder="1" applyAlignment="1"/>
    <xf numFmtId="0" fontId="0" fillId="4" borderId="5" xfId="0" applyNumberFormat="1" applyFont="1" applyFill="1" applyBorder="1" applyAlignment="1"/>
    <xf numFmtId="0" fontId="0" fillId="3" borderId="19" xfId="0" applyNumberFormat="1" applyFont="1" applyFill="1" applyBorder="1" applyAlignment="1"/>
    <xf numFmtId="0" fontId="0" fillId="3" borderId="20" xfId="0" applyNumberFormat="1" applyFont="1" applyFill="1" applyBorder="1" applyAlignment="1"/>
    <xf numFmtId="0" fontId="0" fillId="3" borderId="6" xfId="0" applyNumberFormat="1" applyFont="1" applyFill="1" applyBorder="1" applyAlignment="1"/>
    <xf numFmtId="0" fontId="0" fillId="3" borderId="24" xfId="0" applyNumberFormat="1" applyFont="1" applyFill="1" applyBorder="1" applyAlignment="1"/>
    <xf numFmtId="0" fontId="0" fillId="3" borderId="25" xfId="0" applyNumberFormat="1" applyFont="1" applyFill="1" applyBorder="1" applyAlignment="1"/>
    <xf numFmtId="49" fontId="12" fillId="4" borderId="21" xfId="0" applyNumberFormat="1" applyFont="1" applyFill="1" applyBorder="1" applyAlignment="1">
      <alignment horizontal="center"/>
    </xf>
    <xf numFmtId="49" fontId="12" fillId="4" borderId="22" xfId="0" applyNumberFormat="1" applyFont="1" applyFill="1" applyBorder="1" applyAlignment="1">
      <alignment horizontal="center"/>
    </xf>
    <xf numFmtId="49" fontId="12" fillId="4" borderId="23" xfId="0" applyNumberFormat="1" applyFont="1" applyFill="1" applyBorder="1" applyAlignment="1">
      <alignment horizontal="center"/>
    </xf>
    <xf numFmtId="0" fontId="0" fillId="3" borderId="26" xfId="0" applyNumberFormat="1" applyFont="1" applyFill="1" applyBorder="1" applyAlignment="1"/>
    <xf numFmtId="49" fontId="12" fillId="3" borderId="27" xfId="0" applyNumberFormat="1" applyFont="1" applyFill="1" applyBorder="1" applyAlignment="1">
      <alignment horizontal="center"/>
    </xf>
    <xf numFmtId="165" fontId="12" fillId="3" borderId="27" xfId="0" applyNumberFormat="1" applyFont="1" applyFill="1" applyBorder="1" applyAlignment="1">
      <alignment horizontal="center"/>
    </xf>
    <xf numFmtId="165" fontId="12" fillId="6" borderId="27" xfId="0" applyNumberFormat="1" applyFont="1" applyFill="1" applyBorder="1" applyAlignment="1">
      <alignment horizontal="center"/>
    </xf>
    <xf numFmtId="0" fontId="0" fillId="3" borderId="22" xfId="0" applyNumberFormat="1" applyFont="1" applyFill="1" applyBorder="1" applyAlignment="1"/>
    <xf numFmtId="0" fontId="0" fillId="3" borderId="29" xfId="0" applyNumberFormat="1" applyFont="1" applyFill="1" applyBorder="1" applyAlignment="1"/>
    <xf numFmtId="49" fontId="12" fillId="3" borderId="32" xfId="0" applyNumberFormat="1" applyFont="1" applyFill="1" applyBorder="1" applyAlignment="1">
      <alignment horizontal="center"/>
    </xf>
    <xf numFmtId="0" fontId="0" fillId="3" borderId="33" xfId="0" applyNumberFormat="1" applyFont="1" applyFill="1" applyBorder="1" applyAlignment="1"/>
    <xf numFmtId="0" fontId="0" fillId="3" borderId="34" xfId="0" applyNumberFormat="1" applyFont="1" applyFill="1" applyBorder="1" applyAlignment="1"/>
    <xf numFmtId="0" fontId="0" fillId="3" borderId="7" xfId="0" applyNumberFormat="1" applyFont="1" applyFill="1" applyBorder="1" applyAlignment="1">
      <alignment wrapText="1"/>
    </xf>
    <xf numFmtId="0" fontId="0" fillId="3" borderId="8" xfId="0" applyNumberFormat="1" applyFont="1" applyFill="1" applyBorder="1" applyAlignment="1">
      <alignment wrapText="1"/>
    </xf>
    <xf numFmtId="49" fontId="14" fillId="3" borderId="24" xfId="0" applyNumberFormat="1" applyFont="1" applyFill="1" applyBorder="1" applyAlignment="1"/>
    <xf numFmtId="0" fontId="15" fillId="3" borderId="7" xfId="0" applyNumberFormat="1" applyFont="1" applyFill="1" applyBorder="1" applyAlignment="1">
      <alignment horizontal="right"/>
    </xf>
    <xf numFmtId="0" fontId="0" fillId="3" borderId="35" xfId="0" applyNumberFormat="1" applyFont="1" applyFill="1" applyBorder="1" applyAlignment="1"/>
    <xf numFmtId="0" fontId="0" fillId="3" borderId="18" xfId="0" applyNumberFormat="1" applyFont="1" applyFill="1" applyBorder="1" applyAlignment="1"/>
    <xf numFmtId="49" fontId="16" fillId="3" borderId="36" xfId="0" applyNumberFormat="1" applyFont="1" applyFill="1" applyBorder="1" applyAlignment="1"/>
    <xf numFmtId="49" fontId="16" fillId="3" borderId="26" xfId="0" applyNumberFormat="1" applyFont="1" applyFill="1" applyBorder="1" applyAlignment="1"/>
    <xf numFmtId="0" fontId="0" fillId="3" borderId="37" xfId="0" applyNumberFormat="1" applyFont="1" applyFill="1" applyBorder="1" applyAlignment="1"/>
    <xf numFmtId="0" fontId="0" fillId="3" borderId="38" xfId="0" applyNumberFormat="1" applyFont="1" applyFill="1" applyBorder="1" applyAlignment="1"/>
    <xf numFmtId="0" fontId="0" fillId="3" borderId="39" xfId="0" applyNumberFormat="1" applyFont="1" applyFill="1" applyBorder="1" applyAlignment="1"/>
    <xf numFmtId="0" fontId="0" fillId="3" borderId="40" xfId="0" applyNumberFormat="1" applyFont="1" applyFill="1" applyBorder="1" applyAlignment="1"/>
    <xf numFmtId="0" fontId="0" fillId="0" borderId="0" xfId="0" applyNumberFormat="1" applyFont="1" applyAlignment="1"/>
    <xf numFmtId="49" fontId="19" fillId="3" borderId="42" xfId="0" applyNumberFormat="1" applyFont="1" applyFill="1" applyBorder="1" applyAlignment="1">
      <alignment horizontal="center" vertical="center"/>
    </xf>
    <xf numFmtId="0" fontId="20" fillId="3" borderId="43" xfId="0" applyNumberFormat="1" applyFont="1" applyFill="1" applyBorder="1" applyAlignment="1">
      <alignment horizontal="left" vertical="center"/>
    </xf>
    <xf numFmtId="165" fontId="19" fillId="3" borderId="42" xfId="0" applyNumberFormat="1" applyFont="1" applyFill="1" applyBorder="1" applyAlignment="1">
      <alignment horizontal="center" vertical="center"/>
    </xf>
    <xf numFmtId="0" fontId="0" fillId="3" borderId="17" xfId="0" applyNumberFormat="1" applyFont="1" applyFill="1" applyBorder="1" applyAlignment="1"/>
    <xf numFmtId="0" fontId="0" fillId="3" borderId="16" xfId="0" applyFont="1" applyFill="1" applyBorder="1" applyAlignment="1"/>
    <xf numFmtId="0" fontId="0" fillId="3" borderId="17" xfId="0" applyFont="1" applyFill="1" applyBorder="1" applyAlignment="1"/>
    <xf numFmtId="0" fontId="0" fillId="3" borderId="7" xfId="0" applyFont="1" applyFill="1" applyBorder="1" applyAlignment="1"/>
    <xf numFmtId="0" fontId="0" fillId="3" borderId="42" xfId="0" applyNumberFormat="1" applyFont="1" applyFill="1" applyBorder="1" applyAlignment="1"/>
    <xf numFmtId="0" fontId="3" fillId="3" borderId="6" xfId="0" applyNumberFormat="1" applyFont="1" applyFill="1" applyBorder="1" applyAlignment="1"/>
    <xf numFmtId="0" fontId="3" fillId="3" borderId="43" xfId="0" applyNumberFormat="1" applyFont="1" applyFill="1" applyBorder="1" applyAlignment="1"/>
    <xf numFmtId="49" fontId="22" fillId="3" borderId="42" xfId="0" applyNumberFormat="1" applyFont="1" applyFill="1" applyBorder="1" applyAlignment="1">
      <alignment vertical="top"/>
    </xf>
    <xf numFmtId="0" fontId="3" fillId="3" borderId="7" xfId="0" applyNumberFormat="1" applyFont="1" applyFill="1" applyBorder="1" applyAlignment="1"/>
    <xf numFmtId="0" fontId="3" fillId="3" borderId="17" xfId="0" applyNumberFormat="1" applyFont="1" applyFill="1" applyBorder="1" applyAlignment="1"/>
    <xf numFmtId="0" fontId="3" fillId="3" borderId="16" xfId="0" applyNumberFormat="1" applyFont="1" applyFill="1" applyBorder="1" applyAlignment="1"/>
    <xf numFmtId="49" fontId="24" fillId="3" borderId="44" xfId="0" applyNumberFormat="1" applyFont="1" applyFill="1" applyBorder="1" applyAlignment="1"/>
    <xf numFmtId="0" fontId="3" fillId="3" borderId="10" xfId="0" applyNumberFormat="1" applyFont="1" applyFill="1" applyBorder="1" applyAlignment="1"/>
    <xf numFmtId="49" fontId="25" fillId="3" borderId="45" xfId="0" applyNumberFormat="1" applyFont="1" applyFill="1" applyBorder="1" applyAlignment="1">
      <alignment horizontal="right"/>
    </xf>
    <xf numFmtId="0" fontId="3" fillId="3" borderId="44" xfId="0" applyNumberFormat="1" applyFont="1" applyFill="1" applyBorder="1" applyAlignment="1"/>
    <xf numFmtId="0" fontId="0" fillId="0" borderId="0" xfId="0" applyNumberFormat="1" applyFont="1" applyAlignment="1"/>
    <xf numFmtId="0" fontId="20" fillId="3" borderId="16" xfId="0" applyNumberFormat="1" applyFont="1" applyFill="1" applyBorder="1" applyAlignment="1">
      <alignment vertical="center"/>
    </xf>
    <xf numFmtId="0" fontId="20" fillId="3" borderId="17" xfId="0" applyNumberFormat="1" applyFont="1" applyFill="1" applyBorder="1" applyAlignment="1">
      <alignment vertical="center"/>
    </xf>
    <xf numFmtId="0" fontId="0" fillId="0" borderId="0" xfId="0" applyNumberFormat="1" applyFont="1" applyAlignment="1"/>
    <xf numFmtId="0" fontId="0" fillId="15" borderId="7" xfId="0" applyNumberFormat="1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165" fontId="19" fillId="3" borderId="42" xfId="0" applyNumberFormat="1" applyFont="1" applyFill="1" applyBorder="1" applyAlignment="1">
      <alignment horizontal="left" vertical="center"/>
    </xf>
    <xf numFmtId="49" fontId="29" fillId="3" borderId="43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0" fillId="3" borderId="46" xfId="0" applyNumberFormat="1" applyFont="1" applyFill="1" applyBorder="1" applyAlignment="1"/>
    <xf numFmtId="0" fontId="0" fillId="3" borderId="46" xfId="0" applyNumberFormat="1" applyFont="1" applyFill="1" applyBorder="1" applyAlignment="1"/>
    <xf numFmtId="0" fontId="0" fillId="0" borderId="0" xfId="0" applyNumberFormat="1" applyFont="1" applyAlignment="1"/>
    <xf numFmtId="0" fontId="0" fillId="3" borderId="47" xfId="0" applyNumberFormat="1" applyFont="1" applyFill="1" applyBorder="1" applyAlignment="1"/>
    <xf numFmtId="49" fontId="0" fillId="15" borderId="18" xfId="0" applyNumberFormat="1" applyFont="1" applyFill="1" applyBorder="1" applyAlignment="1"/>
    <xf numFmtId="49" fontId="0" fillId="15" borderId="7" xfId="0" applyNumberFormat="1" applyFont="1" applyFill="1" applyBorder="1" applyAlignment="1"/>
    <xf numFmtId="49" fontId="0" fillId="15" borderId="8" xfId="0" applyNumberFormat="1" applyFont="1" applyFill="1" applyBorder="1" applyAlignment="1"/>
    <xf numFmtId="49" fontId="0" fillId="3" borderId="48" xfId="0" applyNumberFormat="1" applyFont="1" applyFill="1" applyBorder="1" applyAlignment="1"/>
    <xf numFmtId="0" fontId="0" fillId="3" borderId="48" xfId="0" applyNumberFormat="1" applyFont="1" applyFill="1" applyBorder="1" applyAlignment="1"/>
    <xf numFmtId="0" fontId="20" fillId="3" borderId="17" xfId="0" applyNumberFormat="1" applyFont="1" applyFill="1" applyBorder="1" applyAlignment="1">
      <alignment horizontal="left" vertical="center"/>
    </xf>
    <xf numFmtId="49" fontId="0" fillId="3" borderId="46" xfId="0" applyNumberFormat="1" applyFill="1" applyBorder="1" applyAlignment="1"/>
    <xf numFmtId="0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20" fillId="9" borderId="17" xfId="0" applyNumberFormat="1" applyFont="1" applyFill="1" applyBorder="1" applyAlignment="1">
      <alignment horizontal="center" vertical="center"/>
    </xf>
    <xf numFmtId="49" fontId="20" fillId="12" borderId="16" xfId="0" applyNumberFormat="1" applyFont="1" applyFill="1" applyBorder="1" applyAlignment="1">
      <alignment horizontal="center" vertical="center"/>
    </xf>
    <xf numFmtId="49" fontId="33" fillId="9" borderId="16" xfId="0" applyNumberFormat="1" applyFont="1" applyFill="1" applyBorder="1" applyAlignment="1">
      <alignment horizontal="center" vertical="center"/>
    </xf>
    <xf numFmtId="49" fontId="0" fillId="17" borderId="18" xfId="0" applyNumberFormat="1" applyFont="1" applyFill="1" applyBorder="1" applyAlignment="1">
      <alignment horizontal="center"/>
    </xf>
    <xf numFmtId="49" fontId="0" fillId="17" borderId="17" xfId="0" applyNumberFormat="1" applyFont="1" applyFill="1" applyBorder="1" applyAlignment="1">
      <alignment horizontal="center"/>
    </xf>
    <xf numFmtId="0" fontId="0" fillId="17" borderId="45" xfId="0" applyNumberFormat="1" applyFont="1" applyFill="1" applyBorder="1" applyAlignment="1"/>
    <xf numFmtId="49" fontId="0" fillId="17" borderId="10" xfId="0" applyNumberFormat="1" applyFont="1" applyFill="1" applyBorder="1" applyAlignment="1"/>
    <xf numFmtId="0" fontId="0" fillId="17" borderId="44" xfId="0" applyNumberFormat="1" applyFont="1" applyFill="1" applyBorder="1" applyAlignment="1"/>
    <xf numFmtId="0" fontId="0" fillId="17" borderId="10" xfId="0" applyNumberFormat="1" applyFont="1" applyFill="1" applyBorder="1" applyAlignment="1"/>
    <xf numFmtId="0" fontId="0" fillId="17" borderId="7" xfId="0" applyNumberFormat="1" applyFont="1" applyFill="1" applyBorder="1" applyAlignment="1"/>
    <xf numFmtId="0" fontId="0" fillId="0" borderId="7" xfId="0" applyFont="1" applyBorder="1" applyAlignment="1"/>
    <xf numFmtId="166" fontId="0" fillId="3" borderId="7" xfId="0" applyNumberFormat="1" applyFont="1" applyFill="1" applyBorder="1" applyAlignment="1">
      <alignment horizontal="left"/>
    </xf>
    <xf numFmtId="49" fontId="0" fillId="3" borderId="7" xfId="0" applyNumberFormat="1" applyFont="1" applyFill="1" applyBorder="1" applyAlignment="1">
      <alignment horizontal="left"/>
    </xf>
    <xf numFmtId="0" fontId="3" fillId="3" borderId="7" xfId="0" applyNumberFormat="1" applyFont="1" applyFill="1" applyBorder="1" applyAlignment="1">
      <alignment horizontal="right"/>
    </xf>
    <xf numFmtId="0" fontId="0" fillId="0" borderId="7" xfId="0" applyNumberFormat="1" applyFont="1" applyBorder="1" applyAlignment="1"/>
    <xf numFmtId="49" fontId="35" fillId="17" borderId="7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left" vertical="center"/>
    </xf>
    <xf numFmtId="0" fontId="20" fillId="17" borderId="17" xfId="0" applyNumberFormat="1" applyFont="1" applyFill="1" applyBorder="1" applyAlignment="1">
      <alignment horizontal="center" vertical="center"/>
    </xf>
    <xf numFmtId="49" fontId="26" fillId="17" borderId="7" xfId="0" applyNumberFormat="1" applyFont="1" applyFill="1" applyBorder="1" applyAlignment="1">
      <alignment horizontal="center" vertical="center"/>
    </xf>
    <xf numFmtId="165" fontId="19" fillId="3" borderId="16" xfId="0" applyNumberFormat="1" applyFont="1" applyFill="1" applyBorder="1" applyAlignment="1">
      <alignment horizontal="center" vertical="center"/>
    </xf>
    <xf numFmtId="49" fontId="38" fillId="17" borderId="7" xfId="0" applyNumberFormat="1" applyFont="1" applyFill="1" applyBorder="1" applyAlignment="1">
      <alignment horizontal="center"/>
    </xf>
    <xf numFmtId="49" fontId="38" fillId="17" borderId="69" xfId="0" applyNumberFormat="1" applyFont="1" applyFill="1" applyBorder="1" applyAlignment="1">
      <alignment horizontal="center"/>
    </xf>
    <xf numFmtId="49" fontId="26" fillId="17" borderId="69" xfId="0" applyNumberFormat="1" applyFont="1" applyFill="1" applyBorder="1" applyAlignment="1">
      <alignment horizontal="center" vertical="center"/>
    </xf>
    <xf numFmtId="49" fontId="20" fillId="17" borderId="16" xfId="0" applyNumberFormat="1" applyFont="1" applyFill="1" applyBorder="1" applyAlignment="1">
      <alignment horizontal="center" vertical="center"/>
    </xf>
    <xf numFmtId="49" fontId="20" fillId="3" borderId="16" xfId="0" applyNumberFormat="1" applyFont="1" applyFill="1" applyBorder="1" applyAlignment="1">
      <alignment vertical="center"/>
    </xf>
    <xf numFmtId="0" fontId="0" fillId="3" borderId="69" xfId="0" applyFont="1" applyFill="1" applyBorder="1" applyAlignment="1"/>
    <xf numFmtId="0" fontId="0" fillId="17" borderId="49" xfId="0" applyNumberFormat="1" applyFont="1" applyFill="1" applyBorder="1" applyAlignment="1"/>
    <xf numFmtId="165" fontId="12" fillId="19" borderId="27" xfId="0" applyNumberFormat="1" applyFont="1" applyFill="1" applyBorder="1" applyAlignment="1">
      <alignment horizontal="center"/>
    </xf>
    <xf numFmtId="49" fontId="41" fillId="3" borderId="27" xfId="0" applyNumberFormat="1" applyFont="1" applyFill="1" applyBorder="1" applyAlignment="1">
      <alignment horizontal="center"/>
    </xf>
    <xf numFmtId="0" fontId="20" fillId="3" borderId="7" xfId="0" applyNumberFormat="1" applyFont="1" applyFill="1" applyBorder="1" applyAlignment="1">
      <alignment vertical="center"/>
    </xf>
    <xf numFmtId="49" fontId="33" fillId="10" borderId="16" xfId="0" applyNumberFormat="1" applyFont="1" applyFill="1" applyBorder="1" applyAlignment="1">
      <alignment horizontal="center" vertical="center"/>
    </xf>
    <xf numFmtId="49" fontId="33" fillId="17" borderId="17" xfId="0" applyNumberFormat="1" applyFont="1" applyFill="1" applyBorder="1" applyAlignment="1">
      <alignment horizontal="center" vertical="center"/>
    </xf>
    <xf numFmtId="165" fontId="12" fillId="20" borderId="27" xfId="0" applyNumberFormat="1" applyFont="1" applyFill="1" applyBorder="1" applyAlignment="1">
      <alignment horizontal="center"/>
    </xf>
    <xf numFmtId="165" fontId="12" fillId="22" borderId="27" xfId="0" applyNumberFormat="1" applyFont="1" applyFill="1" applyBorder="1" applyAlignment="1">
      <alignment horizontal="center"/>
    </xf>
    <xf numFmtId="165" fontId="12" fillId="23" borderId="27" xfId="0" applyNumberFormat="1" applyFont="1" applyFill="1" applyBorder="1" applyAlignment="1">
      <alignment horizontal="center"/>
    </xf>
    <xf numFmtId="165" fontId="12" fillId="17" borderId="27" xfId="0" applyNumberFormat="1" applyFont="1" applyFill="1" applyBorder="1" applyAlignment="1">
      <alignment horizontal="center"/>
    </xf>
    <xf numFmtId="165" fontId="12" fillId="24" borderId="27" xfId="0" applyNumberFormat="1" applyFont="1" applyFill="1" applyBorder="1" applyAlignment="1">
      <alignment horizontal="center"/>
    </xf>
    <xf numFmtId="49" fontId="12" fillId="25" borderId="27" xfId="0" applyNumberFormat="1" applyFont="1" applyFill="1" applyBorder="1" applyAlignment="1">
      <alignment horizontal="center"/>
    </xf>
    <xf numFmtId="49" fontId="41" fillId="25" borderId="27" xfId="0" applyNumberFormat="1" applyFont="1" applyFill="1" applyBorder="1" applyAlignment="1">
      <alignment horizontal="center"/>
    </xf>
    <xf numFmtId="165" fontId="12" fillId="25" borderId="27" xfId="0" applyNumberFormat="1" applyFont="1" applyFill="1" applyBorder="1" applyAlignment="1">
      <alignment horizontal="center"/>
    </xf>
    <xf numFmtId="165" fontId="12" fillId="25" borderId="28" xfId="0" applyNumberFormat="1" applyFont="1" applyFill="1" applyBorder="1" applyAlignment="1">
      <alignment horizontal="center"/>
    </xf>
    <xf numFmtId="165" fontId="12" fillId="25" borderId="30" xfId="0" applyNumberFormat="1" applyFont="1" applyFill="1" applyBorder="1" applyAlignment="1">
      <alignment horizontal="center"/>
    </xf>
    <xf numFmtId="165" fontId="12" fillId="25" borderId="31" xfId="0" applyNumberFormat="1" applyFont="1" applyFill="1" applyBorder="1" applyAlignment="1">
      <alignment horizontal="center"/>
    </xf>
    <xf numFmtId="49" fontId="33" fillId="26" borderId="16" xfId="0" applyNumberFormat="1" applyFont="1" applyFill="1" applyBorder="1" applyAlignment="1">
      <alignment horizontal="center" vertical="center"/>
    </xf>
    <xf numFmtId="165" fontId="12" fillId="27" borderId="27" xfId="0" applyNumberFormat="1" applyFont="1" applyFill="1" applyBorder="1" applyAlignment="1">
      <alignment horizontal="center"/>
    </xf>
    <xf numFmtId="49" fontId="43" fillId="3" borderId="48" xfId="0" applyNumberFormat="1" applyFont="1" applyFill="1" applyBorder="1" applyAlignment="1"/>
    <xf numFmtId="0" fontId="43" fillId="3" borderId="48" xfId="0" applyNumberFormat="1" applyFont="1" applyFill="1" applyBorder="1" applyAlignment="1"/>
    <xf numFmtId="49" fontId="43" fillId="3" borderId="46" xfId="0" applyNumberFormat="1" applyFont="1" applyFill="1" applyBorder="1" applyAlignment="1"/>
    <xf numFmtId="0" fontId="43" fillId="3" borderId="46" xfId="0" applyNumberFormat="1" applyFont="1" applyFill="1" applyBorder="1" applyAlignment="1"/>
    <xf numFmtId="49" fontId="44" fillId="3" borderId="46" xfId="0" applyNumberFormat="1" applyFont="1" applyFill="1" applyBorder="1" applyAlignment="1"/>
    <xf numFmtId="49" fontId="45" fillId="3" borderId="46" xfId="1" applyNumberFormat="1" applyFont="1" applyFill="1" applyBorder="1" applyAlignment="1"/>
    <xf numFmtId="49" fontId="45" fillId="3" borderId="46" xfId="1" applyNumberFormat="1" applyFont="1" applyFill="1" applyBorder="1" applyAlignment="1" applyProtection="1"/>
    <xf numFmtId="0" fontId="2" fillId="4" borderId="5" xfId="0" applyNumberFormat="1" applyFont="1" applyFill="1" applyBorder="1" applyAlignment="1">
      <alignment horizontal="left"/>
    </xf>
    <xf numFmtId="0" fontId="2" fillId="4" borderId="6" xfId="0" applyNumberFormat="1" applyFont="1" applyFill="1" applyBorder="1" applyAlignment="1">
      <alignment horizontal="left"/>
    </xf>
    <xf numFmtId="49" fontId="4" fillId="4" borderId="9" xfId="0" applyNumberFormat="1" applyFont="1" applyFill="1" applyBorder="1" applyAlignment="1">
      <alignment horizontal="center"/>
    </xf>
    <xf numFmtId="0" fontId="4" fillId="4" borderId="10" xfId="0" applyNumberFormat="1" applyFont="1" applyFill="1" applyBorder="1" applyAlignment="1">
      <alignment horizontal="center"/>
    </xf>
    <xf numFmtId="164" fontId="10" fillId="2" borderId="21" xfId="0" applyNumberFormat="1" applyFont="1" applyFill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164" fontId="10" fillId="2" borderId="23" xfId="0" applyNumberFormat="1" applyFont="1" applyFill="1" applyBorder="1" applyAlignment="1">
      <alignment horizontal="center" vertical="center"/>
    </xf>
    <xf numFmtId="0" fontId="6" fillId="3" borderId="13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15" xfId="0" applyNumberFormat="1" applyFont="1" applyFill="1" applyBorder="1" applyAlignment="1">
      <alignment horizontal="center"/>
    </xf>
    <xf numFmtId="49" fontId="9" fillId="3" borderId="9" xfId="0" applyNumberFormat="1" applyFont="1" applyFill="1" applyBorder="1" applyAlignment="1">
      <alignment horizontal="center"/>
    </xf>
    <xf numFmtId="0" fontId="9" fillId="3" borderId="10" xfId="0" applyNumberFormat="1" applyFont="1" applyFill="1" applyBorder="1" applyAlignment="1">
      <alignment horizontal="center"/>
    </xf>
    <xf numFmtId="49" fontId="7" fillId="4" borderId="16" xfId="0" applyNumberFormat="1" applyFont="1" applyFill="1" applyBorder="1" applyAlignment="1">
      <alignment horizontal="left"/>
    </xf>
    <xf numFmtId="0" fontId="7" fillId="4" borderId="7" xfId="0" applyNumberFormat="1" applyFont="1" applyFill="1" applyBorder="1" applyAlignment="1">
      <alignment horizontal="left"/>
    </xf>
    <xf numFmtId="49" fontId="5" fillId="4" borderId="10" xfId="0" applyNumberFormat="1" applyFont="1" applyFill="1" applyBorder="1" applyAlignment="1">
      <alignment horizontal="left"/>
    </xf>
    <xf numFmtId="0" fontId="5" fillId="4" borderId="10" xfId="0" applyNumberFormat="1" applyFont="1" applyFill="1" applyBorder="1" applyAlignment="1">
      <alignment horizontal="left"/>
    </xf>
    <xf numFmtId="0" fontId="5" fillId="4" borderId="7" xfId="0" applyNumberFormat="1" applyFont="1" applyFill="1" applyBorder="1" applyAlignment="1">
      <alignment horizontal="left"/>
    </xf>
    <xf numFmtId="49" fontId="4" fillId="4" borderId="10" xfId="0" applyNumberFormat="1" applyFont="1" applyFill="1" applyBorder="1" applyAlignment="1">
      <alignment horizontal="center"/>
    </xf>
    <xf numFmtId="0" fontId="6" fillId="3" borderId="11" xfId="0" applyNumberFormat="1" applyFont="1" applyFill="1" applyBorder="1" applyAlignment="1">
      <alignment horizontal="center"/>
    </xf>
    <xf numFmtId="49" fontId="8" fillId="3" borderId="18" xfId="0" applyNumberFormat="1" applyFont="1" applyFill="1" applyBorder="1" applyAlignment="1">
      <alignment horizontal="left"/>
    </xf>
    <xf numFmtId="0" fontId="8" fillId="3" borderId="7" xfId="0" applyNumberFormat="1" applyFont="1" applyFill="1" applyBorder="1" applyAlignment="1">
      <alignment horizontal="left"/>
    </xf>
    <xf numFmtId="49" fontId="34" fillId="19" borderId="22" xfId="0" applyNumberFormat="1" applyFont="1" applyFill="1" applyBorder="1" applyAlignment="1">
      <alignment horizontal="center"/>
    </xf>
    <xf numFmtId="0" fontId="34" fillId="3" borderId="64" xfId="0" applyNumberFormat="1" applyFont="1" applyFill="1" applyBorder="1" applyAlignment="1">
      <alignment horizontal="center"/>
    </xf>
    <xf numFmtId="0" fontId="0" fillId="3" borderId="65" xfId="0" applyNumberFormat="1" applyFont="1" applyFill="1" applyBorder="1" applyAlignment="1">
      <alignment horizontal="center"/>
    </xf>
    <xf numFmtId="0" fontId="0" fillId="3" borderId="66" xfId="0" applyNumberFormat="1" applyFont="1" applyFill="1" applyBorder="1" applyAlignment="1">
      <alignment horizontal="center"/>
    </xf>
    <xf numFmtId="0" fontId="34" fillId="3" borderId="62" xfId="0" applyNumberFormat="1" applyFont="1" applyFill="1" applyBorder="1" applyAlignment="1">
      <alignment horizontal="center"/>
    </xf>
    <xf numFmtId="0" fontId="0" fillId="3" borderId="7" xfId="0" applyNumberFormat="1" applyFont="1" applyFill="1" applyBorder="1" applyAlignment="1">
      <alignment horizontal="center"/>
    </xf>
    <xf numFmtId="0" fontId="0" fillId="3" borderId="63" xfId="0" applyNumberFormat="1" applyFont="1" applyFill="1" applyBorder="1" applyAlignment="1">
      <alignment horizontal="center"/>
    </xf>
    <xf numFmtId="0" fontId="34" fillId="3" borderId="7" xfId="0" applyNumberFormat="1" applyFont="1" applyFill="1" applyBorder="1" applyAlignment="1">
      <alignment horizontal="center"/>
    </xf>
    <xf numFmtId="0" fontId="34" fillId="3" borderId="63" xfId="0" applyNumberFormat="1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 horizontal="center"/>
    </xf>
    <xf numFmtId="49" fontId="0" fillId="13" borderId="22" xfId="0" applyNumberFormat="1" applyFont="1" applyFill="1" applyBorder="1" applyAlignment="1">
      <alignment horizontal="center"/>
    </xf>
    <xf numFmtId="49" fontId="34" fillId="3" borderId="57" xfId="0" applyNumberFormat="1" applyFont="1" applyFill="1" applyBorder="1" applyAlignment="1">
      <alignment horizontal="center"/>
    </xf>
    <xf numFmtId="49" fontId="34" fillId="3" borderId="58" xfId="0" applyNumberFormat="1" applyFont="1" applyFill="1" applyBorder="1" applyAlignment="1">
      <alignment horizontal="center"/>
    </xf>
    <xf numFmtId="49" fontId="34" fillId="3" borderId="59" xfId="0" applyNumberFormat="1" applyFont="1" applyFill="1" applyBorder="1" applyAlignment="1">
      <alignment horizontal="center"/>
    </xf>
    <xf numFmtId="49" fontId="37" fillId="3" borderId="60" xfId="0" applyNumberFormat="1" applyFont="1" applyFill="1" applyBorder="1" applyAlignment="1">
      <alignment horizontal="center"/>
    </xf>
    <xf numFmtId="49" fontId="37" fillId="3" borderId="7" xfId="0" applyNumberFormat="1" applyFont="1" applyFill="1" applyBorder="1" applyAlignment="1">
      <alignment horizontal="center"/>
    </xf>
    <xf numFmtId="49" fontId="37" fillId="3" borderId="61" xfId="0" applyNumberFormat="1" applyFont="1" applyFill="1" applyBorder="1" applyAlignment="1">
      <alignment horizontal="center"/>
    </xf>
    <xf numFmtId="49" fontId="13" fillId="3" borderId="60" xfId="0" applyNumberFormat="1" applyFont="1" applyFill="1" applyBorder="1" applyAlignment="1">
      <alignment horizontal="center"/>
    </xf>
    <xf numFmtId="49" fontId="13" fillId="3" borderId="7" xfId="0" applyNumberFormat="1" applyFont="1" applyFill="1" applyBorder="1" applyAlignment="1">
      <alignment horizontal="center"/>
    </xf>
    <xf numFmtId="49" fontId="13" fillId="3" borderId="61" xfId="0" applyNumberFormat="1" applyFont="1" applyFill="1" applyBorder="1" applyAlignment="1">
      <alignment horizontal="center"/>
    </xf>
    <xf numFmtId="49" fontId="34" fillId="3" borderId="54" xfId="0" applyNumberFormat="1" applyFont="1" applyFill="1" applyBorder="1" applyAlignment="1">
      <alignment horizontal="center"/>
    </xf>
    <xf numFmtId="49" fontId="34" fillId="3" borderId="55" xfId="0" applyNumberFormat="1" applyFont="1" applyFill="1" applyBorder="1" applyAlignment="1">
      <alignment horizontal="center"/>
    </xf>
    <xf numFmtId="49" fontId="34" fillId="3" borderId="56" xfId="0" applyNumberFormat="1" applyFont="1" applyFill="1" applyBorder="1" applyAlignment="1">
      <alignment horizontal="center"/>
    </xf>
    <xf numFmtId="49" fontId="34" fillId="8" borderId="52" xfId="0" applyNumberFormat="1" applyFont="1" applyFill="1" applyBorder="1" applyAlignment="1">
      <alignment horizontal="center"/>
    </xf>
    <xf numFmtId="49" fontId="34" fillId="8" borderId="51" xfId="0" applyNumberFormat="1" applyFont="1" applyFill="1" applyBorder="1" applyAlignment="1">
      <alignment horizontal="center"/>
    </xf>
    <xf numFmtId="49" fontId="34" fillId="8" borderId="53" xfId="0" applyNumberFormat="1" applyFont="1" applyFill="1" applyBorder="1" applyAlignment="1">
      <alignment horizontal="center"/>
    </xf>
    <xf numFmtId="49" fontId="0" fillId="11" borderId="22" xfId="0" applyNumberFormat="1" applyFont="1" applyFill="1" applyBorder="1" applyAlignment="1">
      <alignment horizontal="center"/>
    </xf>
    <xf numFmtId="49" fontId="35" fillId="5" borderId="7" xfId="0" applyNumberFormat="1" applyFont="1" applyFill="1" applyBorder="1" applyAlignment="1">
      <alignment horizontal="center" vertical="center"/>
    </xf>
    <xf numFmtId="49" fontId="11" fillId="5" borderId="7" xfId="0" applyNumberFormat="1" applyFont="1" applyFill="1" applyBorder="1" applyAlignment="1">
      <alignment horizontal="center" vertical="center"/>
    </xf>
    <xf numFmtId="0" fontId="34" fillId="4" borderId="7" xfId="0" applyNumberFormat="1" applyFont="1" applyFill="1" applyBorder="1" applyAlignment="1">
      <alignment horizontal="center"/>
    </xf>
    <xf numFmtId="0" fontId="36" fillId="4" borderId="7" xfId="0" applyNumberFormat="1" applyFont="1" applyFill="1" applyBorder="1" applyAlignment="1">
      <alignment horizontal="center"/>
    </xf>
    <xf numFmtId="49" fontId="38" fillId="17" borderId="7" xfId="0" applyNumberFormat="1" applyFont="1" applyFill="1" applyBorder="1" applyAlignment="1">
      <alignment horizontal="center" vertical="center"/>
    </xf>
    <xf numFmtId="49" fontId="26" fillId="17" borderId="7" xfId="0" applyNumberFormat="1" applyFont="1" applyFill="1" applyBorder="1" applyAlignment="1">
      <alignment horizontal="center" vertical="center"/>
    </xf>
    <xf numFmtId="49" fontId="34" fillId="3" borderId="62" xfId="0" applyNumberFormat="1" applyFont="1" applyFill="1" applyBorder="1" applyAlignment="1">
      <alignment horizontal="center" wrapText="1"/>
    </xf>
    <xf numFmtId="49" fontId="34" fillId="3" borderId="7" xfId="0" applyNumberFormat="1" applyFont="1" applyFill="1" applyBorder="1" applyAlignment="1">
      <alignment horizontal="center" wrapText="1"/>
    </xf>
    <xf numFmtId="49" fontId="34" fillId="3" borderId="63" xfId="0" applyNumberFormat="1" applyFont="1" applyFill="1" applyBorder="1" applyAlignment="1">
      <alignment horizontal="center" wrapText="1"/>
    </xf>
    <xf numFmtId="49" fontId="34" fillId="13" borderId="22" xfId="0" applyNumberFormat="1" applyFont="1" applyFill="1" applyBorder="1" applyAlignment="1">
      <alignment horizontal="center"/>
    </xf>
    <xf numFmtId="49" fontId="13" fillId="13" borderId="22" xfId="0" applyNumberFormat="1" applyFont="1" applyFill="1" applyBorder="1" applyAlignment="1">
      <alignment horizontal="center"/>
    </xf>
    <xf numFmtId="49" fontId="0" fillId="6" borderId="22" xfId="0" applyNumberFormat="1" applyFont="1" applyFill="1" applyBorder="1" applyAlignment="1">
      <alignment horizontal="center"/>
    </xf>
    <xf numFmtId="49" fontId="0" fillId="9" borderId="22" xfId="0" applyNumberFormat="1" applyFont="1" applyFill="1" applyBorder="1" applyAlignment="1">
      <alignment horizontal="center"/>
    </xf>
    <xf numFmtId="49" fontId="20" fillId="10" borderId="78" xfId="0" applyNumberFormat="1" applyFont="1" applyFill="1" applyBorder="1" applyAlignment="1">
      <alignment horizontal="center" vertical="center"/>
    </xf>
    <xf numFmtId="49" fontId="33" fillId="10" borderId="22" xfId="0" applyNumberFormat="1" applyFont="1" applyFill="1" applyBorder="1" applyAlignment="1">
      <alignment horizontal="center" vertical="center"/>
    </xf>
    <xf numFmtId="49" fontId="34" fillId="23" borderId="34" xfId="0" applyNumberFormat="1" applyFont="1" applyFill="1" applyBorder="1" applyAlignment="1">
      <alignment horizontal="center"/>
    </xf>
    <xf numFmtId="49" fontId="0" fillId="23" borderId="34" xfId="0" applyNumberFormat="1" applyFont="1" applyFill="1" applyBorder="1" applyAlignment="1">
      <alignment horizontal="center"/>
    </xf>
    <xf numFmtId="165" fontId="12" fillId="24" borderId="21" xfId="0" applyNumberFormat="1" applyFont="1" applyFill="1" applyBorder="1" applyAlignment="1">
      <alignment horizontal="center"/>
    </xf>
    <xf numFmtId="165" fontId="12" fillId="24" borderId="22" xfId="0" applyNumberFormat="1" applyFont="1" applyFill="1" applyBorder="1" applyAlignment="1">
      <alignment horizontal="center"/>
    </xf>
    <xf numFmtId="165" fontId="12" fillId="24" borderId="23" xfId="0" applyNumberFormat="1" applyFont="1" applyFill="1" applyBorder="1" applyAlignment="1">
      <alignment horizontal="center"/>
    </xf>
    <xf numFmtId="49" fontId="0" fillId="25" borderId="22" xfId="0" applyNumberFormat="1" applyFont="1" applyFill="1" applyBorder="1" applyAlignment="1">
      <alignment horizontal="center"/>
    </xf>
    <xf numFmtId="49" fontId="42" fillId="21" borderId="22" xfId="0" applyNumberFormat="1" applyFont="1" applyFill="1" applyBorder="1" applyAlignment="1">
      <alignment horizontal="center"/>
    </xf>
    <xf numFmtId="0" fontId="20" fillId="3" borderId="16" xfId="0" applyNumberFormat="1" applyFont="1" applyFill="1" applyBorder="1" applyAlignment="1">
      <alignment horizontal="center" vertical="center"/>
    </xf>
    <xf numFmtId="0" fontId="20" fillId="3" borderId="17" xfId="0" applyNumberFormat="1" applyFont="1" applyFill="1" applyBorder="1" applyAlignment="1">
      <alignment horizontal="center" vertical="center"/>
    </xf>
    <xf numFmtId="49" fontId="20" fillId="3" borderId="44" xfId="0" applyNumberFormat="1" applyFont="1" applyFill="1" applyBorder="1" applyAlignment="1">
      <alignment horizontal="center" vertical="center"/>
    </xf>
    <xf numFmtId="0" fontId="20" fillId="3" borderId="45" xfId="0" applyNumberFormat="1" applyFont="1" applyFill="1" applyBorder="1" applyAlignment="1">
      <alignment horizontal="center" vertical="center"/>
    </xf>
    <xf numFmtId="49" fontId="20" fillId="3" borderId="16" xfId="0" applyNumberFormat="1" applyFont="1" applyFill="1" applyBorder="1" applyAlignment="1">
      <alignment horizontal="center" vertical="center"/>
    </xf>
    <xf numFmtId="49" fontId="20" fillId="17" borderId="44" xfId="0" applyNumberFormat="1" applyFont="1" applyFill="1" applyBorder="1" applyAlignment="1">
      <alignment horizontal="center" vertical="center"/>
    </xf>
    <xf numFmtId="0" fontId="20" fillId="17" borderId="45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0" fontId="10" fillId="2" borderId="14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21" fillId="3" borderId="16" xfId="0" applyNumberFormat="1" applyFont="1" applyFill="1" applyBorder="1" applyAlignment="1">
      <alignment horizontal="center" vertical="center"/>
    </xf>
    <xf numFmtId="0" fontId="21" fillId="3" borderId="17" xfId="0" applyNumberFormat="1" applyFont="1" applyFill="1" applyBorder="1" applyAlignment="1">
      <alignment horizontal="center" vertical="center"/>
    </xf>
    <xf numFmtId="49" fontId="20" fillId="19" borderId="16" xfId="0" applyNumberFormat="1" applyFont="1" applyFill="1" applyBorder="1" applyAlignment="1">
      <alignment horizontal="center" vertical="center"/>
    </xf>
    <xf numFmtId="0" fontId="20" fillId="19" borderId="17" xfId="0" applyNumberFormat="1" applyFont="1" applyFill="1" applyBorder="1" applyAlignment="1">
      <alignment horizontal="center" vertical="center"/>
    </xf>
    <xf numFmtId="164" fontId="18" fillId="3" borderId="2" xfId="0" applyNumberFormat="1" applyFont="1" applyFill="1" applyBorder="1" applyAlignment="1">
      <alignment horizontal="right" vertical="top"/>
    </xf>
    <xf numFmtId="164" fontId="18" fillId="3" borderId="41" xfId="0" applyNumberFormat="1" applyFont="1" applyFill="1" applyBorder="1" applyAlignment="1">
      <alignment horizontal="right" vertical="top"/>
    </xf>
    <xf numFmtId="0" fontId="10" fillId="2" borderId="15" xfId="0" applyNumberFormat="1" applyFont="1" applyFill="1" applyBorder="1" applyAlignment="1">
      <alignment horizontal="center" vertical="center"/>
    </xf>
    <xf numFmtId="49" fontId="17" fillId="3" borderId="1" xfId="0" applyNumberFormat="1" applyFont="1" applyFill="1" applyBorder="1" applyAlignment="1">
      <alignment horizontal="left" vertical="top" wrapText="1"/>
    </xf>
    <xf numFmtId="0" fontId="17" fillId="3" borderId="2" xfId="0" applyNumberFormat="1" applyFont="1" applyFill="1" applyBorder="1" applyAlignment="1">
      <alignment horizontal="left" vertical="top" wrapText="1"/>
    </xf>
    <xf numFmtId="0" fontId="32" fillId="3" borderId="16" xfId="0" applyNumberFormat="1" applyFont="1" applyFill="1" applyBorder="1" applyAlignment="1">
      <alignment horizontal="center" vertical="center"/>
    </xf>
    <xf numFmtId="0" fontId="32" fillId="3" borderId="17" xfId="0" applyNumberFormat="1" applyFont="1" applyFill="1" applyBorder="1" applyAlignment="1">
      <alignment horizontal="center" vertical="center"/>
    </xf>
    <xf numFmtId="49" fontId="33" fillId="19" borderId="16" xfId="0" applyNumberFormat="1" applyFont="1" applyFill="1" applyBorder="1" applyAlignment="1">
      <alignment horizontal="center" vertical="center"/>
    </xf>
    <xf numFmtId="49" fontId="20" fillId="3" borderId="13" xfId="0" applyNumberFormat="1" applyFont="1" applyFill="1" applyBorder="1" applyAlignment="1">
      <alignment horizontal="center" vertical="center"/>
    </xf>
    <xf numFmtId="0" fontId="20" fillId="3" borderId="15" xfId="0" applyNumberFormat="1" applyFont="1" applyFill="1" applyBorder="1" applyAlignment="1">
      <alignment horizontal="center" vertical="center"/>
    </xf>
    <xf numFmtId="49" fontId="32" fillId="17" borderId="16" xfId="0" applyNumberFormat="1" applyFont="1" applyFill="1" applyBorder="1" applyAlignment="1">
      <alignment horizontal="center" vertical="center"/>
    </xf>
    <xf numFmtId="0" fontId="20" fillId="17" borderId="17" xfId="0" applyNumberFormat="1" applyFont="1" applyFill="1" applyBorder="1" applyAlignment="1">
      <alignment horizontal="center" vertical="center"/>
    </xf>
    <xf numFmtId="49" fontId="0" fillId="15" borderId="44" xfId="0" applyNumberFormat="1" applyFont="1" applyFill="1" applyBorder="1" applyAlignment="1">
      <alignment horizontal="center" vertical="center" wrapText="1"/>
    </xf>
    <xf numFmtId="0" fontId="0" fillId="15" borderId="45" xfId="0" applyNumberFormat="1" applyFont="1" applyFill="1" applyBorder="1" applyAlignment="1">
      <alignment horizontal="center" vertical="center" wrapText="1"/>
    </xf>
    <xf numFmtId="49" fontId="0" fillId="9" borderId="7" xfId="0" applyNumberFormat="1" applyFont="1" applyFill="1" applyBorder="1" applyAlignment="1">
      <alignment horizontal="center" vertical="center"/>
    </xf>
    <xf numFmtId="0" fontId="0" fillId="9" borderId="17" xfId="0" applyNumberFormat="1" applyFont="1" applyFill="1" applyBorder="1" applyAlignment="1">
      <alignment horizontal="center" vertical="center"/>
    </xf>
    <xf numFmtId="49" fontId="20" fillId="17" borderId="16" xfId="0" applyNumberFormat="1" applyFont="1" applyFill="1" applyBorder="1" applyAlignment="1">
      <alignment horizontal="center" vertical="center"/>
    </xf>
    <xf numFmtId="49" fontId="20" fillId="17" borderId="17" xfId="0" applyNumberFormat="1" applyFont="1" applyFill="1" applyBorder="1" applyAlignment="1">
      <alignment horizontal="center" vertical="center"/>
    </xf>
    <xf numFmtId="49" fontId="0" fillId="3" borderId="18" xfId="0" applyNumberFormat="1" applyFont="1" applyFill="1" applyBorder="1" applyAlignment="1">
      <alignment horizontal="center"/>
    </xf>
    <xf numFmtId="0" fontId="0" fillId="3" borderId="17" xfId="0" applyNumberFormat="1" applyFont="1" applyFill="1" applyBorder="1" applyAlignment="1">
      <alignment horizontal="center"/>
    </xf>
    <xf numFmtId="49" fontId="21" fillId="3" borderId="44" xfId="0" applyNumberFormat="1" applyFont="1" applyFill="1" applyBorder="1" applyAlignment="1">
      <alignment horizontal="center" vertical="center"/>
    </xf>
    <xf numFmtId="0" fontId="21" fillId="3" borderId="45" xfId="0" applyNumberFormat="1" applyFont="1" applyFill="1" applyBorder="1" applyAlignment="1">
      <alignment horizontal="center" vertical="center"/>
    </xf>
    <xf numFmtId="49" fontId="23" fillId="3" borderId="44" xfId="0" applyNumberFormat="1" applyFont="1" applyFill="1" applyBorder="1" applyAlignment="1">
      <alignment horizontal="center" vertical="center"/>
    </xf>
    <xf numFmtId="0" fontId="23" fillId="3" borderId="45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right"/>
    </xf>
    <xf numFmtId="0" fontId="2" fillId="3" borderId="10" xfId="0" applyNumberFormat="1" applyFont="1" applyFill="1" applyBorder="1" applyAlignment="1">
      <alignment horizontal="right"/>
    </xf>
    <xf numFmtId="0" fontId="2" fillId="3" borderId="45" xfId="0" applyNumberFormat="1" applyFont="1" applyFill="1" applyBorder="1" applyAlignment="1">
      <alignment horizontal="right"/>
    </xf>
    <xf numFmtId="49" fontId="33" fillId="9" borderId="16" xfId="0" applyNumberFormat="1" applyFont="1" applyFill="1" applyBorder="1" applyAlignment="1">
      <alignment horizontal="center" vertical="center"/>
    </xf>
    <xf numFmtId="49" fontId="33" fillId="9" borderId="17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right"/>
    </xf>
    <xf numFmtId="0" fontId="3" fillId="3" borderId="17" xfId="0" applyNumberFormat="1" applyFont="1" applyFill="1" applyBorder="1" applyAlignment="1">
      <alignment horizontal="right"/>
    </xf>
    <xf numFmtId="49" fontId="20" fillId="6" borderId="16" xfId="0" applyNumberFormat="1" applyFont="1" applyFill="1" applyBorder="1" applyAlignment="1">
      <alignment horizontal="center" vertical="center"/>
    </xf>
    <xf numFmtId="0" fontId="20" fillId="16" borderId="17" xfId="0" applyNumberFormat="1" applyFont="1" applyFill="1" applyBorder="1" applyAlignment="1">
      <alignment horizontal="center" vertical="center"/>
    </xf>
    <xf numFmtId="49" fontId="33" fillId="18" borderId="16" xfId="0" applyNumberFormat="1" applyFont="1" applyFill="1" applyBorder="1" applyAlignment="1">
      <alignment horizontal="center" vertical="center"/>
    </xf>
    <xf numFmtId="49" fontId="33" fillId="18" borderId="7" xfId="0" applyNumberFormat="1" applyFont="1" applyFill="1" applyBorder="1" applyAlignment="1">
      <alignment horizontal="center" vertical="center"/>
    </xf>
    <xf numFmtId="0" fontId="0" fillId="9" borderId="7" xfId="0" applyNumberFormat="1" applyFont="1" applyFill="1" applyBorder="1" applyAlignment="1">
      <alignment horizontal="center" vertical="center"/>
    </xf>
    <xf numFmtId="49" fontId="20" fillId="6" borderId="7" xfId="0" applyNumberFormat="1" applyFont="1" applyFill="1" applyBorder="1" applyAlignment="1">
      <alignment horizontal="center" vertical="center"/>
    </xf>
    <xf numFmtId="0" fontId="20" fillId="8" borderId="17" xfId="0" applyNumberFormat="1" applyFont="1" applyFill="1" applyBorder="1" applyAlignment="1">
      <alignment horizontal="center" vertical="center"/>
    </xf>
    <xf numFmtId="49" fontId="21" fillId="17" borderId="16" xfId="0" applyNumberFormat="1" applyFont="1" applyFill="1" applyBorder="1" applyAlignment="1">
      <alignment horizontal="center" vertical="center"/>
    </xf>
    <xf numFmtId="0" fontId="21" fillId="17" borderId="17" xfId="0" applyNumberFormat="1" applyFont="1" applyFill="1" applyBorder="1" applyAlignment="1">
      <alignment horizontal="center" vertical="center"/>
    </xf>
    <xf numFmtId="0" fontId="20" fillId="3" borderId="7" xfId="0" applyNumberFormat="1" applyFont="1" applyFill="1" applyBorder="1" applyAlignment="1">
      <alignment horizontal="center" vertical="center"/>
    </xf>
    <xf numFmtId="49" fontId="20" fillId="3" borderId="70" xfId="0" applyNumberFormat="1" applyFont="1" applyFill="1" applyBorder="1" applyAlignment="1">
      <alignment horizontal="center" vertical="center"/>
    </xf>
    <xf numFmtId="0" fontId="20" fillId="3" borderId="69" xfId="0" applyNumberFormat="1" applyFont="1" applyFill="1" applyBorder="1" applyAlignment="1">
      <alignment horizontal="center" vertical="center"/>
    </xf>
    <xf numFmtId="49" fontId="20" fillId="3" borderId="7" xfId="0" applyNumberFormat="1" applyFont="1" applyFill="1" applyBorder="1" applyAlignment="1">
      <alignment horizontal="center" vertical="center"/>
    </xf>
    <xf numFmtId="0" fontId="38" fillId="7" borderId="16" xfId="0" applyNumberFormat="1" applyFont="1" applyFill="1" applyBorder="1" applyAlignment="1">
      <alignment horizontal="center" vertical="center"/>
    </xf>
    <xf numFmtId="0" fontId="33" fillId="7" borderId="7" xfId="0" applyNumberFormat="1" applyFont="1" applyFill="1" applyBorder="1" applyAlignment="1">
      <alignment horizontal="center" vertical="center"/>
    </xf>
    <xf numFmtId="0" fontId="33" fillId="7" borderId="17" xfId="0" applyNumberFormat="1" applyFont="1" applyFill="1" applyBorder="1" applyAlignment="1">
      <alignment horizontal="center" vertical="center"/>
    </xf>
    <xf numFmtId="0" fontId="38" fillId="7" borderId="7" xfId="0" applyNumberFormat="1" applyFont="1" applyFill="1" applyBorder="1" applyAlignment="1">
      <alignment horizontal="center" vertical="center"/>
    </xf>
    <xf numFmtId="0" fontId="38" fillId="7" borderId="17" xfId="0" applyNumberFormat="1" applyFont="1" applyFill="1" applyBorder="1" applyAlignment="1">
      <alignment horizontal="center" vertical="center"/>
    </xf>
    <xf numFmtId="49" fontId="20" fillId="8" borderId="17" xfId="0" applyNumberFormat="1" applyFont="1" applyFill="1" applyBorder="1" applyAlignment="1">
      <alignment horizontal="center" vertical="center"/>
    </xf>
    <xf numFmtId="0" fontId="20" fillId="17" borderId="16" xfId="0" applyNumberFormat="1" applyFont="1" applyFill="1" applyBorder="1" applyAlignment="1">
      <alignment horizontal="center" vertical="center"/>
    </xf>
    <xf numFmtId="49" fontId="20" fillId="3" borderId="67" xfId="0" applyNumberFormat="1" applyFont="1" applyFill="1" applyBorder="1" applyAlignment="1">
      <alignment horizontal="center" vertical="center"/>
    </xf>
    <xf numFmtId="0" fontId="20" fillId="3" borderId="68" xfId="0" applyNumberFormat="1" applyFont="1" applyFill="1" applyBorder="1" applyAlignment="1">
      <alignment horizontal="center" vertical="center"/>
    </xf>
    <xf numFmtId="0" fontId="20" fillId="7" borderId="7" xfId="0" applyNumberFormat="1" applyFont="1" applyFill="1" applyBorder="1" applyAlignment="1">
      <alignment horizontal="center" vertical="center"/>
    </xf>
    <xf numFmtId="0" fontId="20" fillId="7" borderId="17" xfId="0" applyNumberFormat="1" applyFont="1" applyFill="1" applyBorder="1" applyAlignment="1">
      <alignment horizontal="center" vertical="center"/>
    </xf>
    <xf numFmtId="49" fontId="38" fillId="7" borderId="16" xfId="0" applyNumberFormat="1" applyFont="1" applyFill="1" applyBorder="1" applyAlignment="1">
      <alignment horizontal="center" vertical="center"/>
    </xf>
    <xf numFmtId="49" fontId="38" fillId="7" borderId="7" xfId="0" applyNumberFormat="1" applyFont="1" applyFill="1" applyBorder="1" applyAlignment="1">
      <alignment horizontal="center" vertical="center"/>
    </xf>
    <xf numFmtId="49" fontId="38" fillId="7" borderId="17" xfId="0" applyNumberFormat="1" applyFont="1" applyFill="1" applyBorder="1" applyAlignment="1">
      <alignment horizontal="center" vertical="center"/>
    </xf>
    <xf numFmtId="0" fontId="20" fillId="7" borderId="16" xfId="0" applyNumberFormat="1" applyFont="1" applyFill="1" applyBorder="1" applyAlignment="1">
      <alignment horizontal="center" vertical="center"/>
    </xf>
    <xf numFmtId="49" fontId="20" fillId="9" borderId="16" xfId="0" applyNumberFormat="1" applyFont="1" applyFill="1" applyBorder="1" applyAlignment="1">
      <alignment horizontal="center" vertical="center"/>
    </xf>
    <xf numFmtId="49" fontId="20" fillId="9" borderId="17" xfId="0" applyNumberFormat="1" applyFont="1" applyFill="1" applyBorder="1" applyAlignment="1">
      <alignment horizontal="center" vertical="center"/>
    </xf>
    <xf numFmtId="0" fontId="20" fillId="18" borderId="17" xfId="0" applyNumberFormat="1" applyFont="1" applyFill="1" applyBorder="1" applyAlignment="1">
      <alignment horizontal="center" vertical="center"/>
    </xf>
    <xf numFmtId="49" fontId="33" fillId="18" borderId="17" xfId="0" applyNumberFormat="1" applyFont="1" applyFill="1" applyBorder="1" applyAlignment="1">
      <alignment horizontal="center" vertical="center"/>
    </xf>
    <xf numFmtId="0" fontId="34" fillId="29" borderId="7" xfId="0" applyNumberFormat="1" applyFont="1" applyFill="1" applyBorder="1" applyAlignment="1">
      <alignment horizontal="center" wrapText="1"/>
    </xf>
    <xf numFmtId="0" fontId="34" fillId="29" borderId="10" xfId="0" applyNumberFormat="1" applyFont="1" applyFill="1" applyBorder="1" applyAlignment="1">
      <alignment horizontal="center" wrapText="1"/>
    </xf>
    <xf numFmtId="49" fontId="0" fillId="19" borderId="18" xfId="0" applyNumberFormat="1" applyFont="1" applyFill="1" applyBorder="1" applyAlignment="1">
      <alignment horizontal="center" vertical="center"/>
    </xf>
    <xf numFmtId="0" fontId="0" fillId="19" borderId="17" xfId="0" applyNumberFormat="1" applyFont="1" applyFill="1" applyBorder="1" applyAlignment="1">
      <alignment horizontal="center" vertical="center"/>
    </xf>
    <xf numFmtId="0" fontId="33" fillId="17" borderId="16" xfId="0" applyNumberFormat="1" applyFont="1" applyFill="1" applyBorder="1" applyAlignment="1">
      <alignment horizontal="center" vertical="center"/>
    </xf>
    <xf numFmtId="0" fontId="33" fillId="17" borderId="17" xfId="0" applyNumberFormat="1" applyFont="1" applyFill="1" applyBorder="1" applyAlignment="1">
      <alignment horizontal="center" vertical="center"/>
    </xf>
    <xf numFmtId="49" fontId="33" fillId="17" borderId="16" xfId="0" applyNumberFormat="1" applyFont="1" applyFill="1" applyBorder="1" applyAlignment="1">
      <alignment horizontal="center" vertical="center"/>
    </xf>
    <xf numFmtId="49" fontId="0" fillId="3" borderId="18" xfId="0" applyNumberFormat="1" applyFont="1" applyFill="1" applyBorder="1" applyAlignment="1">
      <alignment horizontal="center" vertical="center"/>
    </xf>
    <xf numFmtId="0" fontId="0" fillId="3" borderId="17" xfId="0" applyNumberFormat="1" applyFont="1" applyFill="1" applyBorder="1" applyAlignment="1">
      <alignment horizontal="center" vertical="center"/>
    </xf>
    <xf numFmtId="49" fontId="32" fillId="17" borderId="70" xfId="0" applyNumberFormat="1" applyFont="1" applyFill="1" applyBorder="1" applyAlignment="1">
      <alignment horizontal="center" vertical="center"/>
    </xf>
    <xf numFmtId="0" fontId="20" fillId="17" borderId="69" xfId="0" applyNumberFormat="1" applyFont="1" applyFill="1" applyBorder="1" applyAlignment="1">
      <alignment horizontal="center" vertical="center"/>
    </xf>
    <xf numFmtId="49" fontId="21" fillId="3" borderId="67" xfId="0" applyNumberFormat="1" applyFont="1" applyFill="1" applyBorder="1" applyAlignment="1">
      <alignment horizontal="center" vertical="center"/>
    </xf>
    <xf numFmtId="0" fontId="21" fillId="3" borderId="68" xfId="0" applyNumberFormat="1" applyFont="1" applyFill="1" applyBorder="1" applyAlignment="1">
      <alignment horizontal="center" vertical="center"/>
    </xf>
    <xf numFmtId="164" fontId="39" fillId="3" borderId="2" xfId="0" applyNumberFormat="1" applyFont="1" applyFill="1" applyBorder="1" applyAlignment="1">
      <alignment horizontal="right" vertical="top"/>
    </xf>
    <xf numFmtId="0" fontId="20" fillId="9" borderId="16" xfId="0" applyNumberFormat="1" applyFont="1" applyFill="1" applyBorder="1" applyAlignment="1">
      <alignment horizontal="center" vertical="center"/>
    </xf>
    <xf numFmtId="0" fontId="20" fillId="9" borderId="17" xfId="0" applyNumberFormat="1" applyFont="1" applyFill="1" applyBorder="1" applyAlignment="1">
      <alignment horizontal="center" vertical="center"/>
    </xf>
    <xf numFmtId="49" fontId="38" fillId="17" borderId="16" xfId="0" applyNumberFormat="1" applyFont="1" applyFill="1" applyBorder="1" applyAlignment="1">
      <alignment horizontal="center" vertical="center"/>
    </xf>
    <xf numFmtId="49" fontId="20" fillId="3" borderId="17" xfId="0" applyNumberFormat="1" applyFont="1" applyFill="1" applyBorder="1" applyAlignment="1">
      <alignment horizontal="center" vertical="center"/>
    </xf>
    <xf numFmtId="49" fontId="38" fillId="9" borderId="16" xfId="0" applyNumberFormat="1" applyFont="1" applyFill="1" applyBorder="1" applyAlignment="1">
      <alignment horizontal="center" vertical="center"/>
    </xf>
    <xf numFmtId="49" fontId="26" fillId="9" borderId="7" xfId="0" applyNumberFormat="1" applyFont="1" applyFill="1" applyBorder="1" applyAlignment="1">
      <alignment horizontal="center" vertical="center"/>
    </xf>
    <xf numFmtId="49" fontId="26" fillId="9" borderId="17" xfId="0" applyNumberFormat="1" applyFont="1" applyFill="1" applyBorder="1" applyAlignment="1">
      <alignment horizontal="center" vertical="center"/>
    </xf>
    <xf numFmtId="49" fontId="33" fillId="7" borderId="16" xfId="0" applyNumberFormat="1" applyFont="1" applyFill="1" applyBorder="1" applyAlignment="1">
      <alignment horizontal="center" vertical="center"/>
    </xf>
    <xf numFmtId="49" fontId="20" fillId="7" borderId="7" xfId="0" applyNumberFormat="1" applyFont="1" applyFill="1" applyBorder="1" applyAlignment="1">
      <alignment horizontal="center" vertical="center"/>
    </xf>
    <xf numFmtId="49" fontId="20" fillId="7" borderId="17" xfId="0" applyNumberFormat="1" applyFont="1" applyFill="1" applyBorder="1" applyAlignment="1">
      <alignment horizontal="center" vertical="center"/>
    </xf>
    <xf numFmtId="0" fontId="38" fillId="9" borderId="16" xfId="0" applyNumberFormat="1" applyFont="1" applyFill="1" applyBorder="1" applyAlignment="1">
      <alignment horizontal="center" vertical="center"/>
    </xf>
    <xf numFmtId="0" fontId="33" fillId="9" borderId="7" xfId="0" applyNumberFormat="1" applyFont="1" applyFill="1" applyBorder="1" applyAlignment="1">
      <alignment horizontal="center" vertical="center"/>
    </xf>
    <xf numFmtId="0" fontId="33" fillId="9" borderId="17" xfId="0" applyNumberFormat="1" applyFont="1" applyFill="1" applyBorder="1" applyAlignment="1">
      <alignment horizontal="center" vertical="center"/>
    </xf>
    <xf numFmtId="0" fontId="33" fillId="7" borderId="16" xfId="0" applyNumberFormat="1" applyFont="1" applyFill="1" applyBorder="1" applyAlignment="1">
      <alignment horizontal="center" vertical="center"/>
    </xf>
    <xf numFmtId="165" fontId="41" fillId="19" borderId="22" xfId="0" applyNumberFormat="1" applyFont="1" applyFill="1" applyBorder="1" applyAlignment="1">
      <alignment horizontal="center"/>
    </xf>
    <xf numFmtId="165" fontId="12" fillId="19" borderId="76" xfId="0" applyNumberFormat="1" applyFont="1" applyFill="1" applyBorder="1" applyAlignment="1">
      <alignment horizontal="center"/>
    </xf>
    <xf numFmtId="165" fontId="12" fillId="19" borderId="21" xfId="0" applyNumberFormat="1" applyFont="1" applyFill="1" applyBorder="1" applyAlignment="1">
      <alignment horizontal="center"/>
    </xf>
    <xf numFmtId="49" fontId="20" fillId="17" borderId="7" xfId="0" applyNumberFormat="1" applyFont="1" applyFill="1" applyBorder="1" applyAlignment="1">
      <alignment horizontal="center" vertical="center"/>
    </xf>
    <xf numFmtId="0" fontId="20" fillId="17" borderId="7" xfId="0" applyNumberFormat="1" applyFont="1" applyFill="1" applyBorder="1" applyAlignment="1">
      <alignment horizontal="center" vertical="center"/>
    </xf>
    <xf numFmtId="49" fontId="40" fillId="3" borderId="7" xfId="0" applyNumberFormat="1" applyFont="1" applyFill="1" applyBorder="1" applyAlignment="1">
      <alignment horizontal="center" vertical="center"/>
    </xf>
    <xf numFmtId="49" fontId="27" fillId="0" borderId="44" xfId="0" applyNumberFormat="1" applyFont="1" applyFill="1" applyBorder="1" applyAlignment="1">
      <alignment horizontal="center" vertical="center"/>
    </xf>
    <xf numFmtId="0" fontId="27" fillId="0" borderId="45" xfId="0" applyNumberFormat="1" applyFont="1" applyFill="1" applyBorder="1" applyAlignment="1">
      <alignment horizontal="center" vertical="center"/>
    </xf>
    <xf numFmtId="165" fontId="12" fillId="19" borderId="23" xfId="0" applyNumberFormat="1" applyFont="1" applyFill="1" applyBorder="1" applyAlignment="1">
      <alignment horizontal="center"/>
    </xf>
    <xf numFmtId="165" fontId="12" fillId="19" borderId="77" xfId="0" applyNumberFormat="1" applyFont="1" applyFill="1" applyBorder="1" applyAlignment="1">
      <alignment horizontal="center"/>
    </xf>
    <xf numFmtId="49" fontId="28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0" fillId="9" borderId="7" xfId="0" applyNumberFormat="1" applyFont="1" applyFill="1" applyBorder="1" applyAlignment="1">
      <alignment horizontal="center" vertical="center"/>
    </xf>
    <xf numFmtId="0" fontId="21" fillId="3" borderId="7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49" fontId="10" fillId="2" borderId="44" xfId="0" applyNumberFormat="1" applyFont="1" applyFill="1" applyBorder="1" applyAlignment="1">
      <alignment horizontal="center" vertical="center"/>
    </xf>
    <xf numFmtId="0" fontId="20" fillId="17" borderId="50" xfId="0" applyNumberFormat="1" applyFont="1" applyFill="1" applyBorder="1" applyAlignment="1">
      <alignment horizontal="center" vertical="center"/>
    </xf>
    <xf numFmtId="49" fontId="20" fillId="17" borderId="10" xfId="0" applyNumberFormat="1" applyFont="1" applyFill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14" borderId="17" xfId="0" applyNumberFormat="1" applyFont="1" applyFill="1" applyBorder="1" applyAlignment="1">
      <alignment horizontal="center" vertical="center"/>
    </xf>
    <xf numFmtId="49" fontId="21" fillId="17" borderId="44" xfId="0" applyNumberFormat="1" applyFont="1" applyFill="1" applyBorder="1" applyAlignment="1">
      <alignment horizontal="center" vertical="center"/>
    </xf>
    <xf numFmtId="0" fontId="21" fillId="17" borderId="45" xfId="0" applyNumberFormat="1" applyFont="1" applyFill="1" applyBorder="1" applyAlignment="1">
      <alignment horizontal="center" vertical="center"/>
    </xf>
    <xf numFmtId="49" fontId="20" fillId="17" borderId="74" xfId="0" applyNumberFormat="1" applyFont="1" applyFill="1" applyBorder="1" applyAlignment="1">
      <alignment horizontal="center" vertical="center"/>
    </xf>
    <xf numFmtId="0" fontId="20" fillId="17" borderId="75" xfId="0" applyNumberFormat="1" applyFont="1" applyFill="1" applyBorder="1" applyAlignment="1">
      <alignment horizontal="center" vertical="center"/>
    </xf>
    <xf numFmtId="49" fontId="40" fillId="17" borderId="16" xfId="0" applyNumberFormat="1" applyFont="1" applyFill="1" applyBorder="1" applyAlignment="1">
      <alignment horizontal="center" vertical="center"/>
    </xf>
    <xf numFmtId="49" fontId="17" fillId="3" borderId="72" xfId="0" applyNumberFormat="1" applyFont="1" applyFill="1" applyBorder="1" applyAlignment="1">
      <alignment horizontal="left" vertical="top" wrapText="1"/>
    </xf>
    <xf numFmtId="0" fontId="17" fillId="3" borderId="71" xfId="0" applyNumberFormat="1" applyFont="1" applyFill="1" applyBorder="1" applyAlignment="1">
      <alignment horizontal="left" vertical="top" wrapText="1"/>
    </xf>
    <xf numFmtId="0" fontId="17" fillId="3" borderId="73" xfId="0" applyNumberFormat="1" applyFont="1" applyFill="1" applyBorder="1" applyAlignment="1">
      <alignment horizontal="left" vertical="top" wrapText="1"/>
    </xf>
    <xf numFmtId="49" fontId="40" fillId="17" borderId="7" xfId="0" applyNumberFormat="1" applyFont="1" applyFill="1" applyBorder="1" applyAlignment="1">
      <alignment horizontal="center" vertical="center"/>
    </xf>
    <xf numFmtId="49" fontId="21" fillId="3" borderId="16" xfId="0" applyNumberFormat="1" applyFont="1" applyFill="1" applyBorder="1" applyAlignment="1">
      <alignment horizontal="right" vertical="center"/>
    </xf>
    <xf numFmtId="0" fontId="21" fillId="3" borderId="17" xfId="0" applyNumberFormat="1" applyFont="1" applyFill="1" applyBorder="1" applyAlignment="1">
      <alignment horizontal="right" vertical="center"/>
    </xf>
    <xf numFmtId="49" fontId="20" fillId="8" borderId="16" xfId="0" applyNumberFormat="1" applyFont="1" applyFill="1" applyBorder="1" applyAlignment="1">
      <alignment horizontal="center" vertical="center"/>
    </xf>
    <xf numFmtId="49" fontId="20" fillId="8" borderId="7" xfId="0" applyNumberFormat="1" applyFont="1" applyFill="1" applyBorder="1" applyAlignment="1">
      <alignment horizontal="center" vertical="center"/>
    </xf>
    <xf numFmtId="49" fontId="33" fillId="11" borderId="16" xfId="0" applyNumberFormat="1" applyFont="1" applyFill="1" applyBorder="1" applyAlignment="1">
      <alignment horizontal="center" vertical="center"/>
    </xf>
    <xf numFmtId="49" fontId="33" fillId="11" borderId="17" xfId="0" applyNumberFormat="1" applyFont="1" applyFill="1" applyBorder="1" applyAlignment="1">
      <alignment horizontal="center" vertical="center"/>
    </xf>
    <xf numFmtId="49" fontId="33" fillId="10" borderId="16" xfId="0" applyNumberFormat="1" applyFont="1" applyFill="1" applyBorder="1" applyAlignment="1">
      <alignment horizontal="center" vertical="center"/>
    </xf>
    <xf numFmtId="49" fontId="20" fillId="10" borderId="17" xfId="0" applyNumberFormat="1" applyFont="1" applyFill="1" applyBorder="1" applyAlignment="1">
      <alignment horizontal="center" vertical="center"/>
    </xf>
    <xf numFmtId="49" fontId="20" fillId="12" borderId="16" xfId="0" applyNumberFormat="1" applyFont="1" applyFill="1" applyBorder="1" applyAlignment="1">
      <alignment horizontal="center" vertical="center"/>
    </xf>
    <xf numFmtId="0" fontId="20" fillId="12" borderId="17" xfId="0" applyNumberFormat="1" applyFont="1" applyFill="1" applyBorder="1" applyAlignment="1">
      <alignment horizontal="center" vertical="center"/>
    </xf>
    <xf numFmtId="49" fontId="33" fillId="28" borderId="16" xfId="0" applyNumberFormat="1" applyFont="1" applyFill="1" applyBorder="1" applyAlignment="1">
      <alignment horizontal="center" vertical="center"/>
    </xf>
    <xf numFmtId="0" fontId="20" fillId="28" borderId="17" xfId="0" applyNumberFormat="1" applyFont="1" applyFill="1" applyBorder="1" applyAlignment="1">
      <alignment horizontal="center" vertical="center"/>
    </xf>
    <xf numFmtId="49" fontId="46" fillId="29" borderId="16" xfId="0" applyNumberFormat="1" applyFont="1" applyFill="1" applyBorder="1" applyAlignment="1">
      <alignment vertical="center"/>
    </xf>
    <xf numFmtId="0" fontId="46" fillId="29" borderId="17" xfId="0" applyNumberFormat="1" applyFont="1" applyFill="1" applyBorder="1" applyAlignment="1">
      <alignment vertical="center"/>
    </xf>
    <xf numFmtId="0" fontId="46" fillId="29" borderId="16" xfId="0" applyNumberFormat="1" applyFont="1" applyFill="1" applyBorder="1" applyAlignment="1">
      <alignment vertical="center"/>
    </xf>
    <xf numFmtId="49" fontId="47" fillId="29" borderId="16" xfId="0" applyNumberFormat="1" applyFont="1" applyFill="1" applyBorder="1" applyAlignment="1">
      <alignment vertical="center"/>
    </xf>
  </cellXfs>
  <cellStyles count="7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B4E87"/>
      <rgbColor rgb="FFAAAAAA"/>
      <rgbColor rgb="FF0000FF"/>
      <rgbColor rgb="FFEAEAEA"/>
      <rgbColor rgb="FF273359"/>
      <rgbColor rgb="FFB2B2B2"/>
      <rgbColor rgb="FFE4E8F3"/>
      <rgbColor rgb="FFCF7B79"/>
      <rgbColor rgb="FFE1D8BC"/>
      <rgbColor rgb="FF9BBB59"/>
      <rgbColor rgb="FFC9B783"/>
      <rgbColor rgb="FFBCC5E1"/>
      <rgbColor rgb="FF72B285"/>
      <rgbColor rgb="FFF0BA00"/>
      <rgbColor rgb="FFFF8080"/>
      <rgbColor rgb="FFC1F1ED"/>
      <rgbColor rgb="FFDE3018"/>
      <rgbColor rgb="FFFF0000"/>
      <rgbColor rgb="FFF3F0E4"/>
      <rgbColor rgb="FFFFFF00"/>
      <rgbColor rgb="FF9C7221"/>
      <rgbColor rgb="FFD99594"/>
      <rgbColor rgb="FF00B05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E12C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Relationship Id="rId2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Relationship Id="rId2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Relationship Id="rId2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Relationship Id="rId2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Relationship Id="rId2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1834</xdr:colOff>
      <xdr:row>0</xdr:row>
      <xdr:rowOff>0</xdr:rowOff>
    </xdr:from>
    <xdr:to>
      <xdr:col>28</xdr:col>
      <xdr:colOff>440680</xdr:colOff>
      <xdr:row>0</xdr:row>
      <xdr:rowOff>268538</xdr:rowOff>
    </xdr:to>
    <xdr:pic>
      <xdr:nvPicPr>
        <xdr:cNvPr id="2" name="image1.png" descr="vertex42_logo_40px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8021884" y="0"/>
          <a:ext cx="1048446" cy="268538"/>
        </a:xfrm>
        <a:prstGeom prst="rect">
          <a:avLst/>
        </a:prstGeom>
        <a:ln w="9525" cap="flat">
          <a:solidFill>
            <a:srgbClr val="EAEAEA"/>
          </a:solidFill>
          <a:prstDash val="solid"/>
          <a:round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109449</xdr:colOff>
      <xdr:row>32</xdr:row>
      <xdr:rowOff>57598</xdr:rowOff>
    </xdr:from>
    <xdr:to>
      <xdr:col>7</xdr:col>
      <xdr:colOff>965124</xdr:colOff>
      <xdr:row>37</xdr:row>
      <xdr:rowOff>124948</xdr:rowOff>
    </xdr:to>
    <xdr:pic>
      <xdr:nvPicPr>
        <xdr:cNvPr id="29" name="image12.png">
          <a:extLst>
            <a:ext uri="{FF2B5EF4-FFF2-40B4-BE49-F238E27FC236}">
              <a16:creationId xmlns=""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1861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109449</xdr:colOff>
      <xdr:row>32</xdr:row>
      <xdr:rowOff>57598</xdr:rowOff>
    </xdr:from>
    <xdr:to>
      <xdr:col>5</xdr:col>
      <xdr:colOff>965124</xdr:colOff>
      <xdr:row>37</xdr:row>
      <xdr:rowOff>124948</xdr:rowOff>
    </xdr:to>
    <xdr:pic>
      <xdr:nvPicPr>
        <xdr:cNvPr id="30" name="image10.png">
          <a:extLst>
            <a:ext uri="{FF2B5EF4-FFF2-40B4-BE49-F238E27FC236}">
              <a16:creationId xmlns=""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8272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109449</xdr:colOff>
      <xdr:row>32</xdr:row>
      <xdr:rowOff>57598</xdr:rowOff>
    </xdr:from>
    <xdr:to>
      <xdr:col>7</xdr:col>
      <xdr:colOff>965124</xdr:colOff>
      <xdr:row>37</xdr:row>
      <xdr:rowOff>124948</xdr:rowOff>
    </xdr:to>
    <xdr:pic>
      <xdr:nvPicPr>
        <xdr:cNvPr id="38" name="image15.png">
          <a:extLst>
            <a:ext uri="{FF2B5EF4-FFF2-40B4-BE49-F238E27FC236}">
              <a16:creationId xmlns="" xmlns:a16="http://schemas.microsoft.com/office/drawing/2014/main" id="{00000000-0008-0000-0C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1861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109449</xdr:colOff>
      <xdr:row>32</xdr:row>
      <xdr:rowOff>57598</xdr:rowOff>
    </xdr:from>
    <xdr:to>
      <xdr:col>5</xdr:col>
      <xdr:colOff>965124</xdr:colOff>
      <xdr:row>37</xdr:row>
      <xdr:rowOff>124948</xdr:rowOff>
    </xdr:to>
    <xdr:pic>
      <xdr:nvPicPr>
        <xdr:cNvPr id="39" name="image13.png">
          <a:extLst>
            <a:ext uri="{FF2B5EF4-FFF2-40B4-BE49-F238E27FC236}">
              <a16:creationId xmlns="" xmlns:a16="http://schemas.microsoft.com/office/drawing/2014/main" id="{00000000-0008-0000-0C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8272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109449</xdr:colOff>
      <xdr:row>32</xdr:row>
      <xdr:rowOff>57598</xdr:rowOff>
    </xdr:from>
    <xdr:to>
      <xdr:col>7</xdr:col>
      <xdr:colOff>965124</xdr:colOff>
      <xdr:row>37</xdr:row>
      <xdr:rowOff>124948</xdr:rowOff>
    </xdr:to>
    <xdr:pic>
      <xdr:nvPicPr>
        <xdr:cNvPr id="5" name="image2.png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186149" y="6189793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109449</xdr:colOff>
      <xdr:row>32</xdr:row>
      <xdr:rowOff>57598</xdr:rowOff>
    </xdr:from>
    <xdr:to>
      <xdr:col>5</xdr:col>
      <xdr:colOff>965124</xdr:colOff>
      <xdr:row>37</xdr:row>
      <xdr:rowOff>124948</xdr:rowOff>
    </xdr:to>
    <xdr:pic>
      <xdr:nvPicPr>
        <xdr:cNvPr id="6" name="image3.png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827249" y="6189793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109449</xdr:colOff>
      <xdr:row>32</xdr:row>
      <xdr:rowOff>57598</xdr:rowOff>
    </xdr:from>
    <xdr:to>
      <xdr:col>7</xdr:col>
      <xdr:colOff>965124</xdr:colOff>
      <xdr:row>37</xdr:row>
      <xdr:rowOff>124948</xdr:rowOff>
    </xdr:to>
    <xdr:pic>
      <xdr:nvPicPr>
        <xdr:cNvPr id="8" name="image4.png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1861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109449</xdr:colOff>
      <xdr:row>32</xdr:row>
      <xdr:rowOff>57598</xdr:rowOff>
    </xdr:from>
    <xdr:to>
      <xdr:col>5</xdr:col>
      <xdr:colOff>965124</xdr:colOff>
      <xdr:row>37</xdr:row>
      <xdr:rowOff>124948</xdr:rowOff>
    </xdr:to>
    <xdr:pic>
      <xdr:nvPicPr>
        <xdr:cNvPr id="9" name="image5.png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8272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109449</xdr:colOff>
      <xdr:row>32</xdr:row>
      <xdr:rowOff>57598</xdr:rowOff>
    </xdr:from>
    <xdr:to>
      <xdr:col>7</xdr:col>
      <xdr:colOff>965124</xdr:colOff>
      <xdr:row>37</xdr:row>
      <xdr:rowOff>124948</xdr:rowOff>
    </xdr:to>
    <xdr:pic>
      <xdr:nvPicPr>
        <xdr:cNvPr id="11" name="image6.png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1861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109449</xdr:colOff>
      <xdr:row>32</xdr:row>
      <xdr:rowOff>57598</xdr:rowOff>
    </xdr:from>
    <xdr:to>
      <xdr:col>5</xdr:col>
      <xdr:colOff>965124</xdr:colOff>
      <xdr:row>37</xdr:row>
      <xdr:rowOff>124948</xdr:rowOff>
    </xdr:to>
    <xdr:pic>
      <xdr:nvPicPr>
        <xdr:cNvPr id="12" name="image2.png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8272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109449</xdr:colOff>
      <xdr:row>32</xdr:row>
      <xdr:rowOff>57598</xdr:rowOff>
    </xdr:from>
    <xdr:to>
      <xdr:col>7</xdr:col>
      <xdr:colOff>965124</xdr:colOff>
      <xdr:row>37</xdr:row>
      <xdr:rowOff>124948</xdr:rowOff>
    </xdr:to>
    <xdr:pic>
      <xdr:nvPicPr>
        <xdr:cNvPr id="14" name="image7.png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1861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109449</xdr:colOff>
      <xdr:row>32</xdr:row>
      <xdr:rowOff>57598</xdr:rowOff>
    </xdr:from>
    <xdr:to>
      <xdr:col>5</xdr:col>
      <xdr:colOff>965124</xdr:colOff>
      <xdr:row>37</xdr:row>
      <xdr:rowOff>124948</xdr:rowOff>
    </xdr:to>
    <xdr:pic>
      <xdr:nvPicPr>
        <xdr:cNvPr id="15" name="image4.png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8272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109449</xdr:colOff>
      <xdr:row>32</xdr:row>
      <xdr:rowOff>57598</xdr:rowOff>
    </xdr:from>
    <xdr:to>
      <xdr:col>7</xdr:col>
      <xdr:colOff>965124</xdr:colOff>
      <xdr:row>37</xdr:row>
      <xdr:rowOff>124948</xdr:rowOff>
    </xdr:to>
    <xdr:pic>
      <xdr:nvPicPr>
        <xdr:cNvPr id="17" name="image8.png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1861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109449</xdr:colOff>
      <xdr:row>32</xdr:row>
      <xdr:rowOff>57598</xdr:rowOff>
    </xdr:from>
    <xdr:to>
      <xdr:col>5</xdr:col>
      <xdr:colOff>965124</xdr:colOff>
      <xdr:row>37</xdr:row>
      <xdr:rowOff>124948</xdr:rowOff>
    </xdr:to>
    <xdr:pic>
      <xdr:nvPicPr>
        <xdr:cNvPr id="18" name="image6.png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8272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109449</xdr:colOff>
      <xdr:row>32</xdr:row>
      <xdr:rowOff>57598</xdr:rowOff>
    </xdr:from>
    <xdr:to>
      <xdr:col>7</xdr:col>
      <xdr:colOff>965124</xdr:colOff>
      <xdr:row>37</xdr:row>
      <xdr:rowOff>124948</xdr:rowOff>
    </xdr:to>
    <xdr:pic>
      <xdr:nvPicPr>
        <xdr:cNvPr id="20" name="image9.png">
          <a:extLst>
            <a:ext uri="{FF2B5EF4-FFF2-40B4-BE49-F238E27FC236}">
              <a16:creationId xmlns="" xmlns:a16="http://schemas.microsoft.com/office/drawing/2014/main" id="{00000000-0008-0000-06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1861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109449</xdr:colOff>
      <xdr:row>32</xdr:row>
      <xdr:rowOff>57598</xdr:rowOff>
    </xdr:from>
    <xdr:to>
      <xdr:col>5</xdr:col>
      <xdr:colOff>965124</xdr:colOff>
      <xdr:row>37</xdr:row>
      <xdr:rowOff>124948</xdr:rowOff>
    </xdr:to>
    <xdr:pic>
      <xdr:nvPicPr>
        <xdr:cNvPr id="21" name="image7.png">
          <a:extLst>
            <a:ext uri="{FF2B5EF4-FFF2-40B4-BE49-F238E27FC236}">
              <a16:creationId xmlns="" xmlns:a16="http://schemas.microsoft.com/office/drawing/2014/main" id="{00000000-0008-0000-06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8272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109449</xdr:colOff>
      <xdr:row>32</xdr:row>
      <xdr:rowOff>57598</xdr:rowOff>
    </xdr:from>
    <xdr:to>
      <xdr:col>7</xdr:col>
      <xdr:colOff>965124</xdr:colOff>
      <xdr:row>37</xdr:row>
      <xdr:rowOff>124948</xdr:rowOff>
    </xdr:to>
    <xdr:pic>
      <xdr:nvPicPr>
        <xdr:cNvPr id="23" name="image10.png">
          <a:extLst>
            <a:ext uri="{FF2B5EF4-FFF2-40B4-BE49-F238E27FC236}">
              <a16:creationId xmlns=""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1861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109449</xdr:colOff>
      <xdr:row>32</xdr:row>
      <xdr:rowOff>57598</xdr:rowOff>
    </xdr:from>
    <xdr:to>
      <xdr:col>5</xdr:col>
      <xdr:colOff>965124</xdr:colOff>
      <xdr:row>37</xdr:row>
      <xdr:rowOff>124948</xdr:rowOff>
    </xdr:to>
    <xdr:pic>
      <xdr:nvPicPr>
        <xdr:cNvPr id="24" name="image8.png">
          <a:extLst>
            <a:ext uri="{FF2B5EF4-FFF2-40B4-BE49-F238E27FC236}">
              <a16:creationId xmlns="" xmlns:a16="http://schemas.microsoft.com/office/drawing/2014/main" id="{00000000-0008-0000-07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8272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109449</xdr:colOff>
      <xdr:row>32</xdr:row>
      <xdr:rowOff>57598</xdr:rowOff>
    </xdr:from>
    <xdr:to>
      <xdr:col>7</xdr:col>
      <xdr:colOff>965124</xdr:colOff>
      <xdr:row>37</xdr:row>
      <xdr:rowOff>124948</xdr:rowOff>
    </xdr:to>
    <xdr:pic>
      <xdr:nvPicPr>
        <xdr:cNvPr id="26" name="image11.png">
          <a:extLst>
            <a:ext uri="{FF2B5EF4-FFF2-40B4-BE49-F238E27FC236}">
              <a16:creationId xmlns="" xmlns:a16="http://schemas.microsoft.com/office/drawing/2014/main" id="{00000000-0008-0000-08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/>
        </a:blip>
        <a:stretch>
          <a:fillRect/>
        </a:stretch>
      </xdr:blipFill>
      <xdr:spPr>
        <a:xfrm>
          <a:off x="41861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4</xdr:col>
      <xdr:colOff>109449</xdr:colOff>
      <xdr:row>32</xdr:row>
      <xdr:rowOff>57598</xdr:rowOff>
    </xdr:from>
    <xdr:to>
      <xdr:col>5</xdr:col>
      <xdr:colOff>965124</xdr:colOff>
      <xdr:row>37</xdr:row>
      <xdr:rowOff>124948</xdr:rowOff>
    </xdr:to>
    <xdr:pic>
      <xdr:nvPicPr>
        <xdr:cNvPr id="27" name="image9.png">
          <a:extLst>
            <a:ext uri="{FF2B5EF4-FFF2-40B4-BE49-F238E27FC236}">
              <a16:creationId xmlns="" xmlns:a16="http://schemas.microsoft.com/office/drawing/2014/main" id="{00000000-0008-0000-08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/>
        </a:blip>
        <a:stretch>
          <a:fillRect/>
        </a:stretch>
      </xdr:blipFill>
      <xdr:spPr>
        <a:xfrm>
          <a:off x="2827249" y="6085018"/>
          <a:ext cx="1173176" cy="9436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s/calendario.html" TargetMode="External"/><Relationship Id="rId2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s/calendario.html" TargetMode="External"/><Relationship Id="rId2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carlos.azcoitia@nl.edu" TargetMode="External"/><Relationship Id="rId2" Type="http://schemas.openxmlformats.org/officeDocument/2006/relationships/hyperlink" Target="mailto:philipmbrown@gmail.com" TargetMode="External"/><Relationship Id="rId3" Type="http://schemas.openxmlformats.org/officeDocument/2006/relationships/hyperlink" Target="mailto:xaragay@riedulab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s/calendario.html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s/calendario.html" TargetMode="External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s/calendario.html" TargetMode="External"/><Relationship Id="rId2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s/calendario.html" TargetMode="External"/><Relationship Id="rId2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s/calendario.html" TargetMode="External"/><Relationship Id="rId2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s/calendario.html" TargetMode="External"/><Relationship Id="rId2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s/calendario.html" TargetMode="External"/><Relationship Id="rId2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vertex42.com/es/calendario.html" TargetMode="External"/><Relationship Id="rId2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showGridLines="0" topLeftCell="A3" workbookViewId="0">
      <selection activeCell="AE25" sqref="AE25"/>
    </sheetView>
  </sheetViews>
  <sheetFormatPr baseColWidth="10" defaultColWidth="9.1640625" defaultRowHeight="12.75" customHeight="1" x14ac:dyDescent="0"/>
  <cols>
    <col min="1" max="23" width="3.1640625" style="1" customWidth="1"/>
    <col min="24" max="24" width="3" style="1" customWidth="1"/>
    <col min="25" max="25" width="1.6640625" style="1" customWidth="1"/>
    <col min="26" max="26" width="34.1640625" style="1" customWidth="1"/>
    <col min="27" max="256" width="9.1640625" style="1" customWidth="1"/>
  </cols>
  <sheetData>
    <row r="1" spans="1:34" ht="23.25" customHeight="1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102"/>
      <c r="AB1" s="85"/>
      <c r="AC1" s="85"/>
      <c r="AD1" s="2"/>
      <c r="AE1" s="2"/>
      <c r="AF1" s="2"/>
      <c r="AG1" s="2"/>
      <c r="AH1" s="3"/>
    </row>
    <row r="2" spans="1:34" ht="12.75" customHeight="1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4"/>
      <c r="M2" s="4"/>
      <c r="N2" s="4"/>
      <c r="O2" s="4"/>
      <c r="P2" s="4"/>
      <c r="Q2" s="168" t="s">
        <v>0</v>
      </c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4"/>
      <c r="AD2" s="5"/>
      <c r="AE2" s="5"/>
      <c r="AF2" s="5"/>
      <c r="AG2" s="5"/>
      <c r="AH2" s="6"/>
    </row>
    <row r="3" spans="1:34" ht="12.75" customHeight="1">
      <c r="A3" s="140" t="s">
        <v>1</v>
      </c>
      <c r="B3" s="141"/>
      <c r="C3" s="141"/>
      <c r="D3" s="7"/>
      <c r="E3" s="155" t="s">
        <v>2</v>
      </c>
      <c r="F3" s="141"/>
      <c r="G3" s="141"/>
      <c r="H3" s="7"/>
      <c r="I3" s="152" t="s">
        <v>3</v>
      </c>
      <c r="J3" s="153"/>
      <c r="K3" s="153"/>
      <c r="L3" s="154"/>
      <c r="M3" s="154"/>
      <c r="N3" s="154"/>
      <c r="O3" s="154"/>
      <c r="P3" s="7"/>
      <c r="Q3" s="188" t="s">
        <v>4</v>
      </c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7"/>
      <c r="AD3" s="5"/>
      <c r="AE3" s="5"/>
      <c r="AF3" s="5"/>
      <c r="AG3" s="5"/>
      <c r="AH3" s="6"/>
    </row>
    <row r="4" spans="1:34" ht="12.75" customHeight="1">
      <c r="A4" s="156">
        <v>2017</v>
      </c>
      <c r="B4" s="156"/>
      <c r="C4" s="156"/>
      <c r="D4" s="8"/>
      <c r="E4" s="145">
        <v>10</v>
      </c>
      <c r="F4" s="146"/>
      <c r="G4" s="147"/>
      <c r="H4" s="8"/>
      <c r="I4" s="156">
        <v>2</v>
      </c>
      <c r="J4" s="156"/>
      <c r="K4" s="156"/>
      <c r="L4" s="150" t="s">
        <v>5</v>
      </c>
      <c r="M4" s="151"/>
      <c r="N4" s="151"/>
      <c r="O4" s="151"/>
      <c r="P4" s="7"/>
      <c r="Q4" s="189" t="s">
        <v>6</v>
      </c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7"/>
      <c r="AD4" s="5"/>
      <c r="AE4" s="5"/>
      <c r="AF4" s="5"/>
      <c r="AG4" s="5"/>
      <c r="AH4" s="6"/>
    </row>
    <row r="5" spans="1:34" ht="12.75" customHeight="1">
      <c r="A5" s="10"/>
      <c r="B5" s="4"/>
      <c r="C5" s="4"/>
      <c r="D5" s="7"/>
      <c r="E5" s="4"/>
      <c r="F5" s="4"/>
      <c r="G5" s="4"/>
      <c r="H5" s="7"/>
      <c r="I5" s="4"/>
      <c r="J5" s="4"/>
      <c r="K5" s="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5"/>
      <c r="AE5" s="5"/>
      <c r="AF5" s="5"/>
      <c r="AG5" s="5"/>
      <c r="AH5" s="6"/>
    </row>
    <row r="6" spans="1:34" ht="15.75" customHeight="1">
      <c r="A6" s="157" t="str">
        <f>IF(Q4="","",Q4)</f>
        <v>Master en Educación Emocional, Social y de la Creatividad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</row>
    <row r="7" spans="1:34" ht="42" customHeight="1">
      <c r="A7" s="148" t="str">
        <f>IF($E$4=1,A4,A4&amp;"-"&amp;A4+1)</f>
        <v>2017-2018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</row>
    <row r="8" spans="1:34" ht="12.75" customHeight="1">
      <c r="A8" s="11"/>
      <c r="B8" s="12"/>
      <c r="C8" s="12"/>
      <c r="D8" s="12"/>
      <c r="E8" s="12"/>
      <c r="F8" s="12"/>
      <c r="G8" s="12"/>
      <c r="H8" s="13"/>
      <c r="I8" s="12"/>
      <c r="J8" s="12"/>
      <c r="K8" s="12"/>
      <c r="L8" s="12"/>
      <c r="M8" s="12"/>
      <c r="N8" s="12"/>
      <c r="O8" s="12"/>
      <c r="P8" s="13"/>
      <c r="Q8" s="12"/>
      <c r="R8" s="12"/>
      <c r="S8" s="12"/>
      <c r="T8" s="12"/>
      <c r="U8" s="12"/>
      <c r="V8" s="12"/>
      <c r="W8" s="12"/>
      <c r="X8" s="5"/>
      <c r="Y8" s="5"/>
      <c r="Z8" s="5"/>
      <c r="AA8" s="5"/>
      <c r="AB8" s="5"/>
      <c r="AC8" s="5"/>
      <c r="AD8" s="5"/>
      <c r="AE8" s="5"/>
      <c r="AF8" s="5"/>
      <c r="AG8" s="5"/>
      <c r="AH8" s="6"/>
    </row>
    <row r="9" spans="1:34" ht="15.75" customHeight="1">
      <c r="A9" s="142">
        <f>DATE($A$4,$E$4,1)</f>
        <v>43009</v>
      </c>
      <c r="B9" s="143"/>
      <c r="C9" s="143"/>
      <c r="D9" s="143"/>
      <c r="E9" s="143"/>
      <c r="F9" s="143"/>
      <c r="G9" s="144"/>
      <c r="H9" s="14"/>
      <c r="I9" s="142">
        <f>DATE(YEAR(A9),MONTH(A9)+1,1)</f>
        <v>43040</v>
      </c>
      <c r="J9" s="143"/>
      <c r="K9" s="143"/>
      <c r="L9" s="143"/>
      <c r="M9" s="143"/>
      <c r="N9" s="143"/>
      <c r="O9" s="144"/>
      <c r="P9" s="14"/>
      <c r="Q9" s="142">
        <f>DATE(YEAR(I9),MONTH(I9)+1,1)</f>
        <v>43070</v>
      </c>
      <c r="R9" s="143"/>
      <c r="S9" s="143"/>
      <c r="T9" s="143"/>
      <c r="U9" s="143"/>
      <c r="V9" s="143"/>
      <c r="W9" s="144"/>
      <c r="X9" s="15"/>
      <c r="Y9" s="101"/>
      <c r="Z9" s="186" t="s">
        <v>208</v>
      </c>
      <c r="AA9" s="187"/>
      <c r="AB9" s="187"/>
      <c r="AC9" s="187"/>
      <c r="AD9" s="5"/>
      <c r="AE9" s="5"/>
      <c r="AF9" s="5"/>
      <c r="AG9" s="5"/>
      <c r="AH9" s="6"/>
    </row>
    <row r="10" spans="1:34" ht="12.75" customHeight="1">
      <c r="A10" s="16" t="str">
        <f>INDEX({"do";"lu";"ma";"mi";"ju";"vi";"sa"},1+MOD($I$4+1-2,7))</f>
        <v>lu</v>
      </c>
      <c r="B10" s="17" t="str">
        <f>INDEX({"do";"lu";"ma";"mi";"ju";"vi";"sa"},1+MOD($I$4+2-2,7))</f>
        <v>ma</v>
      </c>
      <c r="C10" s="17" t="str">
        <f>INDEX({"do";"lu";"ma";"mi";"ju";"vi";"sa"},1+MOD($I$4+3-2,7))</f>
        <v>mi</v>
      </c>
      <c r="D10" s="17" t="str">
        <f>INDEX({"do";"lu";"ma";"mi";"ju";"vi";"sa"},1+MOD($I$4+4-2,7))</f>
        <v>ju</v>
      </c>
      <c r="E10" s="17" t="str">
        <f>INDEX({"do";"lu";"ma";"mi";"ju";"vi";"sa"},1+MOD($I$4+5-2,7))</f>
        <v>vi</v>
      </c>
      <c r="F10" s="17" t="str">
        <f>INDEX({"do";"lu";"ma";"mi";"ju";"vi";"sa"},1+MOD($I$4+6-2,7))</f>
        <v>sa</v>
      </c>
      <c r="G10" s="18" t="str">
        <f>INDEX({"do";"lu";"ma";"mi";"ju";"vi";"sa"},1+MOD($I$4+7-2,7))</f>
        <v>do</v>
      </c>
      <c r="H10" s="14"/>
      <c r="I10" s="16" t="str">
        <f t="shared" ref="I10:Q37" si="0">$A$10</f>
        <v>lu</v>
      </c>
      <c r="J10" s="17" t="str">
        <f t="shared" ref="J10:R37" si="1">$B$10</f>
        <v>ma</v>
      </c>
      <c r="K10" s="17" t="str">
        <f t="shared" ref="K10:S37" si="2">$C$10</f>
        <v>mi</v>
      </c>
      <c r="L10" s="17" t="str">
        <f t="shared" ref="L10:T37" si="3">$D$10</f>
        <v>ju</v>
      </c>
      <c r="M10" s="17" t="str">
        <f t="shared" ref="M10:U37" si="4">$E$10</f>
        <v>vi</v>
      </c>
      <c r="N10" s="17" t="str">
        <f t="shared" ref="N10:V37" si="5">$F$10</f>
        <v>sa</v>
      </c>
      <c r="O10" s="18" t="str">
        <f t="shared" ref="O10:W37" si="6">$G$10</f>
        <v>do</v>
      </c>
      <c r="P10" s="14"/>
      <c r="Q10" s="16" t="str">
        <f t="shared" si="0"/>
        <v>lu</v>
      </c>
      <c r="R10" s="17" t="str">
        <f t="shared" si="1"/>
        <v>ma</v>
      </c>
      <c r="S10" s="17" t="str">
        <f t="shared" si="2"/>
        <v>mi</v>
      </c>
      <c r="T10" s="17" t="str">
        <f t="shared" si="3"/>
        <v>ju</v>
      </c>
      <c r="U10" s="17" t="str">
        <f t="shared" si="4"/>
        <v>vi</v>
      </c>
      <c r="V10" s="17" t="str">
        <f t="shared" si="5"/>
        <v>sa</v>
      </c>
      <c r="W10" s="18" t="str">
        <f t="shared" si="6"/>
        <v>do</v>
      </c>
      <c r="X10" s="15"/>
      <c r="Y10" s="5"/>
      <c r="Z10" s="5"/>
      <c r="AA10" s="5"/>
      <c r="AB10" s="5"/>
      <c r="AC10" s="5"/>
      <c r="AD10" s="5"/>
      <c r="AE10" s="5"/>
      <c r="AF10" s="5"/>
      <c r="AG10" s="5"/>
      <c r="AH10" s="6"/>
    </row>
    <row r="11" spans="1:34" ht="12.75" customHeight="1">
      <c r="A11" s="20" t="str">
        <f t="shared" ref="A11:G16" si="7">IF(MONTH($A$9)&lt;&gt;MONTH($A$9-(WEEKDAY($A$9,1)-($I$4-1))-IF((WEEKDAY($A$9,1)-($I$4-1))&lt;=0,7,0)+(ROW(A11)-ROW($A$11))*7+(COLUMN(A11)-COLUMN($A$11)+1)),"",$A$9-(WEEKDAY($A$9,1)-($I$4-1))-IF((WEEKDAY($A$9,1)-($I$4-1))&lt;=0,7,0)+(ROW(A11)-ROW($A$11))*7+(COLUMN(A11)-COLUMN($A$11)+1))</f>
        <v/>
      </c>
      <c r="B11" s="20" t="str">
        <f t="shared" si="7"/>
        <v/>
      </c>
      <c r="C11" s="20" t="str">
        <f t="shared" si="7"/>
        <v/>
      </c>
      <c r="D11" s="20" t="str">
        <f t="shared" si="7"/>
        <v/>
      </c>
      <c r="E11" s="20" t="str">
        <f t="shared" si="7"/>
        <v/>
      </c>
      <c r="F11" s="20" t="str">
        <f t="shared" si="7"/>
        <v/>
      </c>
      <c r="G11" s="21">
        <f t="shared" si="7"/>
        <v>43009</v>
      </c>
      <c r="H11" s="14"/>
      <c r="I11" s="20" t="str">
        <f t="shared" ref="I11:O16" si="8">IF(MONTH($I$9)&lt;&gt;MONTH($I$9-(WEEKDAY($I$9,1)-($I$4-1))-IF((WEEKDAY($I$9,1)-($I$4-1))&lt;=0,7,0)+(ROW(I11)-ROW($I$11))*7+(COLUMN(I11)-COLUMN($I$11)+1)),"",$I$9-(WEEKDAY($I$9,1)-($I$4-1))-IF((WEEKDAY($I$9,1)-($I$4-1))&lt;=0,7,0)+(ROW(I11)-ROW($I$11))*7+(COLUMN(I11)-COLUMN($I$11)+1))</f>
        <v/>
      </c>
      <c r="J11" s="20" t="str">
        <f t="shared" si="8"/>
        <v/>
      </c>
      <c r="K11" s="122">
        <f t="shared" si="8"/>
        <v>43040</v>
      </c>
      <c r="L11" s="21">
        <f t="shared" si="8"/>
        <v>43041</v>
      </c>
      <c r="M11" s="22">
        <f t="shared" si="8"/>
        <v>43042</v>
      </c>
      <c r="N11" s="21">
        <f t="shared" si="8"/>
        <v>43043</v>
      </c>
      <c r="O11" s="21">
        <f t="shared" si="8"/>
        <v>43044</v>
      </c>
      <c r="P11" s="14"/>
      <c r="Q11" s="20" t="str">
        <f t="shared" ref="Q11:W16" si="9">IF(MONTH($Q$9)&lt;&gt;MONTH($Q$9-(WEEKDAY($Q$9,1)-($I$4-1))-IF((WEEKDAY($Q$9,1)-($I$4-1))&lt;=0,7,0)+(ROW(Q11)-ROW($Q$11))*7+(COLUMN(Q11)-COLUMN($Q$11)+1)),"",$Q$9-(WEEKDAY($Q$9,1)-($I$4-1))-IF((WEEKDAY($Q$9,1)-($I$4-1))&lt;=0,7,0)+(ROW(Q11)-ROW($Q$11))*7+(COLUMN(Q11)-COLUMN($Q$11)+1))</f>
        <v/>
      </c>
      <c r="R11" s="20" t="str">
        <f t="shared" si="9"/>
        <v/>
      </c>
      <c r="S11" s="20" t="str">
        <f t="shared" si="9"/>
        <v/>
      </c>
      <c r="T11" s="20" t="str">
        <f t="shared" si="9"/>
        <v/>
      </c>
      <c r="U11" s="22">
        <f t="shared" si="9"/>
        <v>43070</v>
      </c>
      <c r="V11" s="21">
        <f t="shared" si="9"/>
        <v>43071</v>
      </c>
      <c r="W11" s="21">
        <f t="shared" si="9"/>
        <v>43072</v>
      </c>
      <c r="X11" s="15"/>
      <c r="Y11" s="97"/>
      <c r="Z11" s="19"/>
      <c r="AA11" s="5"/>
      <c r="AB11" s="5"/>
      <c r="AC11" s="5"/>
      <c r="AD11" s="5"/>
      <c r="AE11" s="5"/>
      <c r="AF11" s="5"/>
      <c r="AG11" s="5"/>
      <c r="AH11" s="6"/>
    </row>
    <row r="12" spans="1:34" ht="12.75" customHeight="1">
      <c r="A12" s="113">
        <f t="shared" si="7"/>
        <v>43010</v>
      </c>
      <c r="B12" s="113">
        <f t="shared" si="7"/>
        <v>43011</v>
      </c>
      <c r="C12" s="119">
        <f t="shared" si="7"/>
        <v>43012</v>
      </c>
      <c r="D12" s="21">
        <f t="shared" si="7"/>
        <v>43013</v>
      </c>
      <c r="E12" s="119">
        <f t="shared" si="7"/>
        <v>43014</v>
      </c>
      <c r="F12" s="21">
        <f t="shared" si="7"/>
        <v>43015</v>
      </c>
      <c r="G12" s="21">
        <f t="shared" si="7"/>
        <v>43016</v>
      </c>
      <c r="H12" s="14"/>
      <c r="I12" s="125">
        <f t="shared" si="8"/>
        <v>43045</v>
      </c>
      <c r="J12" s="125">
        <f t="shared" si="8"/>
        <v>43046</v>
      </c>
      <c r="K12" s="125">
        <f t="shared" si="8"/>
        <v>43047</v>
      </c>
      <c r="L12" s="125">
        <f t="shared" si="8"/>
        <v>43048</v>
      </c>
      <c r="M12" s="22">
        <f t="shared" si="8"/>
        <v>43049</v>
      </c>
      <c r="N12" s="21">
        <f t="shared" si="8"/>
        <v>43050</v>
      </c>
      <c r="O12" s="21">
        <f t="shared" si="8"/>
        <v>43051</v>
      </c>
      <c r="P12" s="14"/>
      <c r="Q12" s="113">
        <f t="shared" si="9"/>
        <v>43073</v>
      </c>
      <c r="R12" s="21">
        <f t="shared" si="9"/>
        <v>43074</v>
      </c>
      <c r="S12" s="122">
        <f t="shared" si="9"/>
        <v>43075</v>
      </c>
      <c r="T12" s="21">
        <f t="shared" si="9"/>
        <v>43076</v>
      </c>
      <c r="U12" s="122">
        <f t="shared" si="9"/>
        <v>43077</v>
      </c>
      <c r="V12" s="21">
        <f t="shared" si="9"/>
        <v>43078</v>
      </c>
      <c r="W12" s="21">
        <f t="shared" si="9"/>
        <v>43079</v>
      </c>
      <c r="X12" s="15"/>
      <c r="Y12"/>
      <c r="Z12" s="159" t="s">
        <v>7</v>
      </c>
      <c r="AA12" s="159"/>
      <c r="AB12" s="159"/>
      <c r="AC12" s="159"/>
      <c r="AD12" s="5"/>
      <c r="AE12" s="5"/>
      <c r="AF12" s="5"/>
      <c r="AG12" s="5"/>
      <c r="AH12" s="6"/>
    </row>
    <row r="13" spans="1:34" ht="12.75" customHeight="1">
      <c r="A13" s="113">
        <f t="shared" si="7"/>
        <v>43017</v>
      </c>
      <c r="B13" s="21">
        <f t="shared" si="7"/>
        <v>43018</v>
      </c>
      <c r="C13" s="22">
        <f t="shared" si="7"/>
        <v>43019</v>
      </c>
      <c r="D13" s="122">
        <f t="shared" si="7"/>
        <v>43020</v>
      </c>
      <c r="E13" s="21">
        <f t="shared" si="7"/>
        <v>43021</v>
      </c>
      <c r="F13" s="21">
        <f t="shared" si="7"/>
        <v>43022</v>
      </c>
      <c r="G13" s="21">
        <f t="shared" si="7"/>
        <v>43023</v>
      </c>
      <c r="H13" s="14"/>
      <c r="I13" s="125">
        <f t="shared" si="8"/>
        <v>43052</v>
      </c>
      <c r="J13" s="125">
        <f t="shared" si="8"/>
        <v>43053</v>
      </c>
      <c r="K13" s="125">
        <f t="shared" si="8"/>
        <v>43054</v>
      </c>
      <c r="L13" s="125">
        <f t="shared" si="8"/>
        <v>43055</v>
      </c>
      <c r="M13" s="125">
        <f t="shared" si="8"/>
        <v>43056</v>
      </c>
      <c r="N13" s="21">
        <f t="shared" si="8"/>
        <v>43057</v>
      </c>
      <c r="O13" s="21">
        <f t="shared" si="8"/>
        <v>43058</v>
      </c>
      <c r="P13" s="14"/>
      <c r="Q13" s="113">
        <f t="shared" si="9"/>
        <v>43080</v>
      </c>
      <c r="R13" s="113">
        <f t="shared" si="9"/>
        <v>43081</v>
      </c>
      <c r="S13" s="119">
        <f t="shared" si="9"/>
        <v>43082</v>
      </c>
      <c r="T13" s="120">
        <f t="shared" si="9"/>
        <v>43083</v>
      </c>
      <c r="U13" s="120">
        <f t="shared" si="9"/>
        <v>43084</v>
      </c>
      <c r="V13" s="21">
        <f t="shared" si="9"/>
        <v>43085</v>
      </c>
      <c r="W13" s="21">
        <f t="shared" si="9"/>
        <v>43086</v>
      </c>
      <c r="X13" s="15"/>
      <c r="Y13"/>
      <c r="Z13" s="198" t="s">
        <v>8</v>
      </c>
      <c r="AA13" s="198"/>
      <c r="AB13" s="198"/>
      <c r="AC13" s="198"/>
      <c r="AD13" s="5"/>
      <c r="AE13" s="5"/>
      <c r="AF13" s="5"/>
      <c r="AG13" s="5"/>
      <c r="AH13" s="6"/>
    </row>
    <row r="14" spans="1:34" ht="12.75" customHeight="1">
      <c r="A14" s="113">
        <f t="shared" si="7"/>
        <v>43024</v>
      </c>
      <c r="B14" s="21">
        <f t="shared" si="7"/>
        <v>43025</v>
      </c>
      <c r="C14" s="119">
        <f t="shared" si="7"/>
        <v>43026</v>
      </c>
      <c r="D14" s="119">
        <f t="shared" si="7"/>
        <v>43027</v>
      </c>
      <c r="E14" s="21">
        <f t="shared" si="7"/>
        <v>43028</v>
      </c>
      <c r="F14" s="21">
        <f t="shared" si="7"/>
        <v>43029</v>
      </c>
      <c r="G14" s="21">
        <f t="shared" si="7"/>
        <v>43030</v>
      </c>
      <c r="H14" s="14"/>
      <c r="I14" s="126">
        <f t="shared" si="8"/>
        <v>43059</v>
      </c>
      <c r="J14" s="125">
        <f t="shared" si="8"/>
        <v>43060</v>
      </c>
      <c r="K14" s="125">
        <f t="shared" si="8"/>
        <v>43061</v>
      </c>
      <c r="L14" s="125">
        <f t="shared" si="8"/>
        <v>43062</v>
      </c>
      <c r="M14" s="22">
        <f t="shared" si="8"/>
        <v>43063</v>
      </c>
      <c r="N14" s="21">
        <f t="shared" si="8"/>
        <v>43064</v>
      </c>
      <c r="O14" s="21">
        <f t="shared" si="8"/>
        <v>43065</v>
      </c>
      <c r="P14" s="14"/>
      <c r="Q14" s="113">
        <f t="shared" si="9"/>
        <v>43087</v>
      </c>
      <c r="R14" s="21">
        <f t="shared" si="9"/>
        <v>43088</v>
      </c>
      <c r="S14" s="21">
        <f t="shared" si="9"/>
        <v>43089</v>
      </c>
      <c r="T14" s="21">
        <f t="shared" si="9"/>
        <v>43090</v>
      </c>
      <c r="U14" s="21">
        <f t="shared" si="9"/>
        <v>43091</v>
      </c>
      <c r="V14" s="21">
        <f t="shared" si="9"/>
        <v>43092</v>
      </c>
      <c r="W14" s="21">
        <f t="shared" si="9"/>
        <v>43093</v>
      </c>
      <c r="X14" s="15"/>
      <c r="Y14"/>
      <c r="Z14" s="197" t="s">
        <v>9</v>
      </c>
      <c r="AA14" s="197"/>
      <c r="AB14" s="197"/>
      <c r="AC14" s="197"/>
      <c r="AD14" s="5"/>
      <c r="AE14" s="5"/>
      <c r="AF14" s="5"/>
      <c r="AG14" s="5"/>
      <c r="AH14" s="6"/>
    </row>
    <row r="15" spans="1:34" ht="12.75" customHeight="1">
      <c r="A15" s="113">
        <f t="shared" si="7"/>
        <v>43031</v>
      </c>
      <c r="B15" s="21">
        <f t="shared" si="7"/>
        <v>43032</v>
      </c>
      <c r="C15" s="119">
        <f t="shared" si="7"/>
        <v>43033</v>
      </c>
      <c r="D15" s="119">
        <f t="shared" si="7"/>
        <v>43034</v>
      </c>
      <c r="E15" s="121">
        <f t="shared" si="7"/>
        <v>43035</v>
      </c>
      <c r="F15" s="21">
        <f t="shared" si="7"/>
        <v>43036</v>
      </c>
      <c r="G15" s="21">
        <f t="shared" si="7"/>
        <v>43037</v>
      </c>
      <c r="H15" s="24"/>
      <c r="I15" s="127">
        <f t="shared" si="8"/>
        <v>43066</v>
      </c>
      <c r="J15" s="128">
        <f t="shared" si="8"/>
        <v>43067</v>
      </c>
      <c r="K15" s="125">
        <f t="shared" si="8"/>
        <v>43068</v>
      </c>
      <c r="L15" s="125">
        <f t="shared" si="8"/>
        <v>43069</v>
      </c>
      <c r="M15" s="123" t="str">
        <f t="shared" si="8"/>
        <v/>
      </c>
      <c r="N15" s="20" t="str">
        <f t="shared" si="8"/>
        <v/>
      </c>
      <c r="O15" s="20" t="str">
        <f t="shared" si="8"/>
        <v/>
      </c>
      <c r="P15" s="14"/>
      <c r="Q15" s="122">
        <f t="shared" si="9"/>
        <v>43094</v>
      </c>
      <c r="R15" s="122">
        <f t="shared" si="9"/>
        <v>43095</v>
      </c>
      <c r="S15" s="122">
        <f t="shared" si="9"/>
        <v>43096</v>
      </c>
      <c r="T15" s="122">
        <f t="shared" si="9"/>
        <v>43097</v>
      </c>
      <c r="U15" s="122">
        <f t="shared" si="9"/>
        <v>43098</v>
      </c>
      <c r="V15" s="21">
        <f t="shared" si="9"/>
        <v>43099</v>
      </c>
      <c r="W15" s="21">
        <f t="shared" si="9"/>
        <v>43100</v>
      </c>
      <c r="X15" s="15"/>
      <c r="Y15"/>
      <c r="Z15" s="207" t="s">
        <v>10</v>
      </c>
      <c r="AA15" s="207"/>
      <c r="AB15" s="207"/>
      <c r="AC15" s="207"/>
      <c r="AD15" s="5"/>
      <c r="AE15" s="5"/>
      <c r="AF15" s="5"/>
      <c r="AG15" s="5"/>
      <c r="AH15" s="6"/>
    </row>
    <row r="16" spans="1:34" ht="12.75" customHeight="1">
      <c r="A16" s="113">
        <f t="shared" si="7"/>
        <v>43038</v>
      </c>
      <c r="B16" s="21">
        <f t="shared" si="7"/>
        <v>43039</v>
      </c>
      <c r="C16" s="20" t="str">
        <f t="shared" si="7"/>
        <v/>
      </c>
      <c r="D16" s="20" t="str">
        <f t="shared" si="7"/>
        <v/>
      </c>
      <c r="E16" s="20" t="str">
        <f t="shared" si="7"/>
        <v/>
      </c>
      <c r="F16" s="20" t="str">
        <f t="shared" si="7"/>
        <v/>
      </c>
      <c r="G16" s="20" t="str">
        <f t="shared" si="7"/>
        <v/>
      </c>
      <c r="H16" s="14"/>
      <c r="I16" s="25" t="str">
        <f t="shared" si="8"/>
        <v/>
      </c>
      <c r="J16" s="20" t="str">
        <f t="shared" si="8"/>
        <v/>
      </c>
      <c r="K16" s="20" t="str">
        <f t="shared" si="8"/>
        <v/>
      </c>
      <c r="L16" s="20" t="str">
        <f t="shared" si="8"/>
        <v/>
      </c>
      <c r="M16" s="20" t="str">
        <f t="shared" si="8"/>
        <v/>
      </c>
      <c r="N16" s="20" t="str">
        <f t="shared" si="8"/>
        <v/>
      </c>
      <c r="O16" s="20" t="str">
        <f t="shared" si="8"/>
        <v/>
      </c>
      <c r="P16" s="14"/>
      <c r="Q16" s="20" t="str">
        <f t="shared" si="9"/>
        <v/>
      </c>
      <c r="R16" s="20" t="str">
        <f t="shared" si="9"/>
        <v/>
      </c>
      <c r="S16" s="20" t="str">
        <f t="shared" si="9"/>
        <v/>
      </c>
      <c r="T16" s="20" t="str">
        <f t="shared" si="9"/>
        <v/>
      </c>
      <c r="U16" s="20" t="str">
        <f t="shared" si="9"/>
        <v/>
      </c>
      <c r="V16" s="20" t="str">
        <f t="shared" si="9"/>
        <v/>
      </c>
      <c r="W16" s="20" t="str">
        <f t="shared" si="9"/>
        <v/>
      </c>
      <c r="X16" s="15"/>
      <c r="Y16"/>
      <c r="Z16" s="185" t="s">
        <v>11</v>
      </c>
      <c r="AA16" s="185"/>
      <c r="AB16" s="185"/>
      <c r="AC16" s="185"/>
      <c r="AD16" s="5"/>
      <c r="AE16" s="5"/>
      <c r="AF16" s="5"/>
      <c r="AG16" s="5"/>
      <c r="AH16" s="6"/>
    </row>
    <row r="17" spans="1:34" ht="12.75" customHeight="1">
      <c r="A17" s="26"/>
      <c r="B17" s="23"/>
      <c r="C17" s="23"/>
      <c r="D17" s="23"/>
      <c r="E17" s="23"/>
      <c r="F17" s="23"/>
      <c r="G17" s="23"/>
      <c r="H17" s="5"/>
      <c r="I17" s="23"/>
      <c r="J17" s="23"/>
      <c r="K17" s="23"/>
      <c r="L17" s="23"/>
      <c r="M17" s="23"/>
      <c r="N17" s="23"/>
      <c r="O17" s="23"/>
      <c r="P17" s="5"/>
      <c r="Q17" s="23"/>
      <c r="R17" s="23"/>
      <c r="S17" s="23"/>
      <c r="T17" s="23"/>
      <c r="U17" s="23"/>
      <c r="V17" s="23"/>
      <c r="W17" s="23"/>
      <c r="X17" s="5"/>
      <c r="Y17"/>
      <c r="Z17" s="199" t="s">
        <v>250</v>
      </c>
      <c r="AA17" s="200"/>
      <c r="AB17" s="200"/>
      <c r="AC17" s="200"/>
      <c r="AD17" s="5"/>
      <c r="AE17" s="5"/>
      <c r="AF17" s="5"/>
      <c r="AG17" s="5"/>
      <c r="AH17" s="6"/>
    </row>
    <row r="18" spans="1:34" ht="15.75" customHeight="1">
      <c r="A18" s="142">
        <f>DATE(YEAR(Q9),MONTH(Q9)+1,1)</f>
        <v>43101</v>
      </c>
      <c r="B18" s="143"/>
      <c r="C18" s="143"/>
      <c r="D18" s="143"/>
      <c r="E18" s="143"/>
      <c r="F18" s="143"/>
      <c r="G18" s="144"/>
      <c r="H18" s="14"/>
      <c r="I18" s="142">
        <f>DATE(YEAR(A18),MONTH(A18)+1,1)</f>
        <v>43132</v>
      </c>
      <c r="J18" s="143"/>
      <c r="K18" s="143"/>
      <c r="L18" s="143"/>
      <c r="M18" s="143"/>
      <c r="N18" s="143"/>
      <c r="O18" s="144"/>
      <c r="P18" s="14"/>
      <c r="Q18" s="142">
        <f>DATE(YEAR(I18),MONTH(I18)+1,1)</f>
        <v>43160</v>
      </c>
      <c r="R18" s="143"/>
      <c r="S18" s="143"/>
      <c r="T18" s="143"/>
      <c r="U18" s="143"/>
      <c r="V18" s="143"/>
      <c r="W18" s="144"/>
      <c r="X18" s="15"/>
      <c r="Y18"/>
      <c r="Z18" s="206" t="s">
        <v>251</v>
      </c>
      <c r="AA18" s="206"/>
      <c r="AB18" s="206"/>
      <c r="AC18" s="206"/>
      <c r="AD18" s="5"/>
      <c r="AE18" s="5"/>
      <c r="AF18" s="5"/>
      <c r="AG18" s="5"/>
      <c r="AH18" s="6"/>
    </row>
    <row r="19" spans="1:34" ht="12.75" customHeight="1">
      <c r="A19" s="16" t="str">
        <f>$A$10</f>
        <v>lu</v>
      </c>
      <c r="B19" s="17" t="str">
        <f>$B$10</f>
        <v>ma</v>
      </c>
      <c r="C19" s="17" t="str">
        <f>$C$10</f>
        <v>mi</v>
      </c>
      <c r="D19" s="17" t="str">
        <f>$D$10</f>
        <v>ju</v>
      </c>
      <c r="E19" s="17" t="str">
        <f>$E$10</f>
        <v>vi</v>
      </c>
      <c r="F19" s="17" t="str">
        <f>$F$10</f>
        <v>sa</v>
      </c>
      <c r="G19" s="18" t="str">
        <f>$G$10</f>
        <v>do</v>
      </c>
      <c r="H19" s="14"/>
      <c r="I19" s="16" t="str">
        <f t="shared" si="0"/>
        <v>lu</v>
      </c>
      <c r="J19" s="17" t="str">
        <f t="shared" si="1"/>
        <v>ma</v>
      </c>
      <c r="K19" s="17" t="str">
        <f t="shared" si="2"/>
        <v>mi</v>
      </c>
      <c r="L19" s="17" t="str">
        <f t="shared" si="3"/>
        <v>ju</v>
      </c>
      <c r="M19" s="17" t="str">
        <f t="shared" si="4"/>
        <v>vi</v>
      </c>
      <c r="N19" s="17" t="str">
        <f t="shared" si="5"/>
        <v>sa</v>
      </c>
      <c r="O19" s="18" t="str">
        <f t="shared" si="6"/>
        <v>do</v>
      </c>
      <c r="P19" s="14"/>
      <c r="Q19" s="16" t="str">
        <f t="shared" si="0"/>
        <v>lu</v>
      </c>
      <c r="R19" s="17" t="str">
        <f t="shared" si="1"/>
        <v>ma</v>
      </c>
      <c r="S19" s="17" t="str">
        <f t="shared" si="2"/>
        <v>mi</v>
      </c>
      <c r="T19" s="17" t="str">
        <f t="shared" si="3"/>
        <v>ju</v>
      </c>
      <c r="U19" s="17" t="str">
        <f t="shared" si="4"/>
        <v>vi</v>
      </c>
      <c r="V19" s="17" t="str">
        <f t="shared" si="5"/>
        <v>sa</v>
      </c>
      <c r="W19" s="18" t="str">
        <f t="shared" si="6"/>
        <v>do</v>
      </c>
      <c r="X19" s="15"/>
      <c r="Y19"/>
      <c r="Z19" s="203" t="s">
        <v>13</v>
      </c>
      <c r="AA19" s="204"/>
      <c r="AB19" s="204"/>
      <c r="AC19" s="205"/>
      <c r="AD19" s="5"/>
      <c r="AE19" s="5"/>
      <c r="AF19" s="5"/>
      <c r="AG19" s="5"/>
      <c r="AH19" s="6"/>
    </row>
    <row r="20" spans="1:34" ht="12.75" customHeight="1">
      <c r="A20" s="122">
        <f t="shared" ref="A20:G25" si="10">IF(MONTH($A$18)&lt;&gt;MONTH($A$18-(WEEKDAY($A$18,1)-($I$4-1))-IF((WEEKDAY($A$18,1)-($I$4-1))&lt;=0,7,0)+(ROW(A20)-ROW($A$20))*7+(COLUMN(A20)-COLUMN($A$20)+1)),"",$A$18-(WEEKDAY($A$18,1)-($I$4-1))-IF((WEEKDAY($A$18,1)-($I$4-1))&lt;=0,7,0)+(ROW(A20)-ROW($A$20))*7+(COLUMN(A20)-COLUMN($A$20)+1))</f>
        <v>43101</v>
      </c>
      <c r="B20" s="122">
        <f t="shared" si="10"/>
        <v>43102</v>
      </c>
      <c r="C20" s="122">
        <f t="shared" si="10"/>
        <v>43103</v>
      </c>
      <c r="D20" s="122">
        <f t="shared" si="10"/>
        <v>43104</v>
      </c>
      <c r="E20" s="122">
        <v>5</v>
      </c>
      <c r="F20" s="21">
        <f t="shared" si="10"/>
        <v>43106</v>
      </c>
      <c r="G20" s="21">
        <f>IF(MONTH($A$18)&lt;&gt;MONTH($A$18-(WEEKDAY($A$18,1)-($I$4-1))-IF((WEEKDAY($A$18,1)-($I$4-1))&lt;=0,7,0)+(ROW(G20)-ROW($A$20))*7+(COLUMN(G20)-COLUMN($A$20)+1)),"",$A$18-(WEEKDAY($A$18,1)-($I$4-1))-IF((WEEKDAY($A$18,1)-($I$4-1))&lt;=0,7,0)+(ROW(G20)-ROW($A$20))*7+(COLUMN(G20)-COLUMN($A$20)+1))</f>
        <v>43107</v>
      </c>
      <c r="H20" s="14"/>
      <c r="I20" s="20" t="str">
        <f t="shared" ref="I20:O25" si="11">IF(MONTH($I$18)&lt;&gt;MONTH($I$18-(WEEKDAY($I$18,1)-($I$4-1))-IF((WEEKDAY($I$18,1)-($I$4-1))&lt;=0,7,0)+(ROW(I20)-ROW($I$20))*7+(COLUMN(I20)-COLUMN($I$20)+1)),"",$I$18-(WEEKDAY($I$18,1)-($I$4-1))-IF((WEEKDAY($I$18,1)-($I$4-1))&lt;=0,7,0)+(ROW(I20)-ROW($I$20))*7+(COLUMN(I20)-COLUMN($I$20)+1))</f>
        <v/>
      </c>
      <c r="J20" s="20" t="str">
        <f t="shared" si="11"/>
        <v/>
      </c>
      <c r="K20" s="20" t="str">
        <f t="shared" si="11"/>
        <v/>
      </c>
      <c r="L20" s="123" t="s">
        <v>253</v>
      </c>
      <c r="M20" s="123" t="s">
        <v>222</v>
      </c>
      <c r="N20" s="21">
        <f t="shared" si="11"/>
        <v>43134</v>
      </c>
      <c r="O20" s="21">
        <f t="shared" si="11"/>
        <v>43135</v>
      </c>
      <c r="P20" s="14"/>
      <c r="Q20" s="20" t="str">
        <f t="shared" ref="Q20:W21" si="12">IF(MONTH($Q$18)&lt;&gt;MONTH($Q$18-(WEEKDAY($Q$18,1)-($I$4-1))-IF((WEEKDAY($Q$18,1)-($I$4-1))&lt;=0,7,0)+(ROW(Q20)-ROW($Q$20))*7+(COLUMN(Q20)-COLUMN($Q$20)+1)),"",$Q$18-(WEEKDAY($Q$18,1)-($I$4-1))-IF((WEEKDAY($Q$18,1)-($I$4-1))&lt;=0,7,0)+(ROW(Q20)-ROW($Q$20))*7+(COLUMN(Q20)-COLUMN($Q$20)+1))</f>
        <v/>
      </c>
      <c r="R20" s="20" t="str">
        <f t="shared" si="12"/>
        <v/>
      </c>
      <c r="S20" s="20" t="str">
        <f t="shared" si="12"/>
        <v/>
      </c>
      <c r="T20" s="21">
        <f t="shared" si="12"/>
        <v>43160</v>
      </c>
      <c r="U20" s="21">
        <f t="shared" si="12"/>
        <v>43161</v>
      </c>
      <c r="V20" s="21">
        <f t="shared" si="12"/>
        <v>43162</v>
      </c>
      <c r="W20" s="21">
        <f t="shared" si="12"/>
        <v>43163</v>
      </c>
      <c r="X20" s="15"/>
      <c r="Y20"/>
      <c r="Z20" s="201" t="s">
        <v>221</v>
      </c>
      <c r="AA20" s="202"/>
      <c r="AB20" s="202"/>
      <c r="AC20" s="202"/>
      <c r="AD20" s="5"/>
      <c r="AE20" s="5"/>
      <c r="AF20" s="5"/>
      <c r="AG20" s="5"/>
      <c r="AH20" s="6"/>
    </row>
    <row r="21" spans="1:34" ht="12.75" customHeight="1">
      <c r="A21" s="123" t="s">
        <v>223</v>
      </c>
      <c r="B21" s="123">
        <v>9</v>
      </c>
      <c r="C21" s="123">
        <v>10</v>
      </c>
      <c r="D21" s="124" t="s">
        <v>224</v>
      </c>
      <c r="E21" s="124" t="s">
        <v>21</v>
      </c>
      <c r="F21" s="114" t="s">
        <v>226</v>
      </c>
      <c r="G21" s="114" t="s">
        <v>225</v>
      </c>
      <c r="H21" s="14"/>
      <c r="I21" s="123" t="s">
        <v>254</v>
      </c>
      <c r="J21" s="123" t="s">
        <v>255</v>
      </c>
      <c r="K21" s="123" t="s">
        <v>256</v>
      </c>
      <c r="L21" s="123" t="s">
        <v>223</v>
      </c>
      <c r="M21" s="123" t="s">
        <v>246</v>
      </c>
      <c r="N21" s="21">
        <f t="shared" si="11"/>
        <v>43141</v>
      </c>
      <c r="O21" s="21">
        <f t="shared" si="11"/>
        <v>43142</v>
      </c>
      <c r="P21" s="14"/>
      <c r="Q21" s="21">
        <f t="shared" si="12"/>
        <v>43164</v>
      </c>
      <c r="R21" s="21">
        <f t="shared" si="12"/>
        <v>43165</v>
      </c>
      <c r="S21" s="21">
        <f t="shared" si="12"/>
        <v>43166</v>
      </c>
      <c r="T21" s="21">
        <f t="shared" si="12"/>
        <v>43167</v>
      </c>
      <c r="U21" s="21">
        <f t="shared" si="12"/>
        <v>43168</v>
      </c>
      <c r="V21" s="21">
        <f t="shared" si="12"/>
        <v>43169</v>
      </c>
      <c r="W21" s="21">
        <f t="shared" si="12"/>
        <v>43170</v>
      </c>
      <c r="X21" s="15"/>
      <c r="Y21"/>
      <c r="Z21" s="190"/>
      <c r="AA21" s="191"/>
      <c r="AB21" s="191"/>
      <c r="AC21" s="191"/>
      <c r="AD21" s="5"/>
      <c r="AE21" s="5"/>
      <c r="AF21" s="5"/>
      <c r="AG21" s="5"/>
      <c r="AH21" s="6"/>
    </row>
    <row r="22" spans="1:34" ht="12.75" customHeight="1">
      <c r="A22" s="124" t="s">
        <v>227</v>
      </c>
      <c r="B22" s="124" t="s">
        <v>228</v>
      </c>
      <c r="C22" s="124" t="s">
        <v>229</v>
      </c>
      <c r="D22" s="124" t="s">
        <v>230</v>
      </c>
      <c r="E22" s="124" t="s">
        <v>231</v>
      </c>
      <c r="F22" s="114" t="s">
        <v>232</v>
      </c>
      <c r="G22" s="114" t="s">
        <v>233</v>
      </c>
      <c r="H22" s="14"/>
      <c r="I22" s="123" t="s">
        <v>21</v>
      </c>
      <c r="J22" s="123" t="s">
        <v>226</v>
      </c>
      <c r="K22" s="123" t="s">
        <v>225</v>
      </c>
      <c r="L22" s="123" t="s">
        <v>227</v>
      </c>
      <c r="M22" s="123" t="s">
        <v>228</v>
      </c>
      <c r="N22" s="21">
        <f t="shared" si="11"/>
        <v>43148</v>
      </c>
      <c r="O22" s="21">
        <f t="shared" si="11"/>
        <v>43149</v>
      </c>
      <c r="P22" s="14"/>
      <c r="Q22" s="113">
        <v>12</v>
      </c>
      <c r="R22" s="21">
        <f t="shared" ref="Q22:T25" si="13">IF(MONTH($Q$18)&lt;&gt;MONTH($Q$18-(WEEKDAY($Q$18,1)-($I$4-1))-IF((WEEKDAY($Q$18,1)-($I$4-1))&lt;=0,7,0)+(ROW(R22)-ROW($Q$20))*7+(COLUMN(R22)-COLUMN($Q$20)+1)),"",$Q$18-(WEEKDAY($Q$18,1)-($I$4-1))-IF((WEEKDAY($Q$18,1)-($I$4-1))&lt;=0,7,0)+(ROW(R22)-ROW($Q$20))*7+(COLUMN(R22)-COLUMN($Q$20)+1))</f>
        <v>43172</v>
      </c>
      <c r="S22" s="88" t="s">
        <v>225</v>
      </c>
      <c r="T22" s="86">
        <v>15</v>
      </c>
      <c r="U22" s="22">
        <v>16</v>
      </c>
      <c r="V22" s="21">
        <f t="shared" ref="V22:W25" si="14">IF(MONTH($Q$18)&lt;&gt;MONTH($Q$18-(WEEKDAY($Q$18,1)-($I$4-1))-IF((WEEKDAY($Q$18,1)-($I$4-1))&lt;=0,7,0)+(ROW(V22)-ROW($Q$20))*7+(COLUMN(V22)-COLUMN($Q$20)+1)),"",$Q$18-(WEEKDAY($Q$18,1)-($I$4-1))-IF((WEEKDAY($Q$18,1)-($I$4-1))&lt;=0,7,0)+(ROW(V22)-ROW($Q$20))*7+(COLUMN(V22)-COLUMN($Q$20)+1))</f>
        <v>43176</v>
      </c>
      <c r="W22" s="21">
        <f t="shared" si="14"/>
        <v>43177</v>
      </c>
      <c r="X22" s="15"/>
      <c r="Y22"/>
      <c r="Z22" s="19"/>
      <c r="AA22" s="5"/>
      <c r="AB22" s="5"/>
      <c r="AC22" s="5"/>
      <c r="AD22" s="5"/>
      <c r="AE22" s="5"/>
      <c r="AF22" s="5"/>
      <c r="AG22" s="5"/>
      <c r="AH22" s="6"/>
    </row>
    <row r="23" spans="1:34" ht="12.75" customHeight="1">
      <c r="A23" s="124" t="s">
        <v>234</v>
      </c>
      <c r="B23" s="124" t="s">
        <v>235</v>
      </c>
      <c r="C23" s="124" t="s">
        <v>236</v>
      </c>
      <c r="D23" s="124" t="s">
        <v>237</v>
      </c>
      <c r="E23" s="124" t="s">
        <v>238</v>
      </c>
      <c r="F23" s="114" t="s">
        <v>239</v>
      </c>
      <c r="G23" s="114" t="s">
        <v>240</v>
      </c>
      <c r="H23" s="14"/>
      <c r="I23" s="123" t="s">
        <v>231</v>
      </c>
      <c r="J23" s="123" t="s">
        <v>232</v>
      </c>
      <c r="K23" s="123" t="s">
        <v>233</v>
      </c>
      <c r="L23" s="123" t="s">
        <v>234</v>
      </c>
      <c r="M23" s="123" t="s">
        <v>235</v>
      </c>
      <c r="N23" s="21">
        <f t="shared" si="11"/>
        <v>43155</v>
      </c>
      <c r="O23" s="21">
        <f t="shared" si="11"/>
        <v>43156</v>
      </c>
      <c r="P23" s="14"/>
      <c r="Q23" s="113" t="s">
        <v>231</v>
      </c>
      <c r="R23" s="113" t="s">
        <v>232</v>
      </c>
      <c r="S23" s="88" t="s">
        <v>233</v>
      </c>
      <c r="T23" s="88" t="s">
        <v>234</v>
      </c>
      <c r="U23" s="21">
        <f>IF(MONTH($Q$18)&lt;&gt;MONTH($Q$18-(WEEKDAY($Q$18,1)-($I$4-1))-IF((WEEKDAY($Q$18,1)-($I$4-1))&lt;=0,7,0)+(ROW(U23)-ROW($Q$20))*7+(COLUMN(U23)-COLUMN($Q$20)+1)),"",$Q$18-(WEEKDAY($Q$18,1)-($I$4-1))-IF((WEEKDAY($Q$18,1)-($I$4-1))&lt;=0,7,0)+(ROW(U23)-ROW($Q$20))*7+(COLUMN(U23)-COLUMN($Q$20)+1))</f>
        <v>43182</v>
      </c>
      <c r="V23" s="21">
        <f t="shared" si="14"/>
        <v>43183</v>
      </c>
      <c r="W23" s="21">
        <f t="shared" si="14"/>
        <v>43184</v>
      </c>
      <c r="X23" s="15"/>
      <c r="Y23"/>
      <c r="Z23" s="195" t="s">
        <v>14</v>
      </c>
      <c r="AA23" s="195"/>
      <c r="AB23" s="195"/>
      <c r="AC23" s="195"/>
      <c r="AD23" s="5"/>
      <c r="AE23" s="5"/>
      <c r="AF23" s="5"/>
      <c r="AG23" s="5"/>
      <c r="AH23" s="6"/>
    </row>
    <row r="24" spans="1:34" ht="12.75" customHeight="1">
      <c r="A24" s="124" t="s">
        <v>241</v>
      </c>
      <c r="B24" s="124" t="s">
        <v>242</v>
      </c>
      <c r="C24" s="124" t="s">
        <v>243</v>
      </c>
      <c r="D24" s="123"/>
      <c r="E24" s="123"/>
      <c r="F24" s="20" t="str">
        <f t="shared" si="10"/>
        <v/>
      </c>
      <c r="G24" s="20" t="str">
        <f t="shared" si="10"/>
        <v/>
      </c>
      <c r="H24" s="14"/>
      <c r="I24" s="123" t="s">
        <v>238</v>
      </c>
      <c r="J24" s="123" t="s">
        <v>239</v>
      </c>
      <c r="K24" s="123" t="s">
        <v>240</v>
      </c>
      <c r="L24" s="20" t="str">
        <f t="shared" si="11"/>
        <v/>
      </c>
      <c r="M24" s="20" t="str">
        <f t="shared" si="11"/>
        <v/>
      </c>
      <c r="N24" s="20" t="str">
        <f t="shared" si="11"/>
        <v/>
      </c>
      <c r="O24" s="20" t="str">
        <f t="shared" si="11"/>
        <v/>
      </c>
      <c r="P24" s="14"/>
      <c r="Q24" s="113" t="s">
        <v>238</v>
      </c>
      <c r="R24" s="113" t="s">
        <v>239</v>
      </c>
      <c r="S24" s="21">
        <f t="shared" si="13"/>
        <v>43187</v>
      </c>
      <c r="T24" s="122">
        <f t="shared" si="13"/>
        <v>43188</v>
      </c>
      <c r="U24" s="122">
        <f>IF(MONTH($Q$18)&lt;&gt;MONTH($Q$18-(WEEKDAY($Q$18,1)-($I$4-1))-IF((WEEKDAY($Q$18,1)-($I$4-1))&lt;=0,7,0)+(ROW(U24)-ROW($Q$20))*7+(COLUMN(U24)-COLUMN($Q$20)+1)),"",$Q$18-(WEEKDAY($Q$18,1)-($I$4-1))-IF((WEEKDAY($Q$18,1)-($I$4-1))&lt;=0,7,0)+(ROW(U24)-ROW($Q$20))*7+(COLUMN(U24)-COLUMN($Q$20)+1))</f>
        <v>43189</v>
      </c>
      <c r="V24" s="21">
        <f t="shared" si="14"/>
        <v>43190</v>
      </c>
      <c r="W24" s="20" t="str">
        <f t="shared" si="14"/>
        <v/>
      </c>
      <c r="X24" s="21" t="str">
        <f t="shared" ref="X24" si="15">IF(MONTH($A$18)&lt;&gt;MONTH($A$18-(WEEKDAY($A$18,1)-($I$4-1))-IF((WEEKDAY($A$18,1)-($I$4-1))&lt;=0,7,0)+(ROW(X24)-ROW($A$20))*7+(COLUMN(X24)-COLUMN($A$20)+1)),"",$A$18-(WEEKDAY($A$18,1)-($I$4-1))-IF((WEEKDAY($A$18,1)-($I$4-1))&lt;=0,7,0)+(ROW(X24)-ROW($A$20))*7+(COLUMN(X24)-COLUMN($A$20)+1))</f>
        <v/>
      </c>
      <c r="Y24"/>
      <c r="Z24" s="195" t="s">
        <v>207</v>
      </c>
      <c r="AA24" s="169"/>
      <c r="AB24" s="169"/>
      <c r="AC24" s="169"/>
      <c r="AD24" s="5"/>
      <c r="AE24" s="5"/>
      <c r="AF24" s="5"/>
      <c r="AG24" s="5"/>
      <c r="AH24" s="6"/>
    </row>
    <row r="25" spans="1:34" ht="12.75" customHeight="1">
      <c r="A25" s="20" t="str">
        <f t="shared" si="10"/>
        <v/>
      </c>
      <c r="B25" s="20" t="str">
        <f t="shared" si="10"/>
        <v/>
      </c>
      <c r="C25" s="20" t="str">
        <f t="shared" si="10"/>
        <v/>
      </c>
      <c r="D25" s="20" t="str">
        <f t="shared" si="10"/>
        <v/>
      </c>
      <c r="E25" s="20" t="str">
        <f t="shared" si="10"/>
        <v/>
      </c>
      <c r="F25" s="20"/>
      <c r="G25" s="20"/>
      <c r="H25" s="14"/>
      <c r="I25" s="114"/>
      <c r="J25" s="20" t="str">
        <f t="shared" si="11"/>
        <v/>
      </c>
      <c r="K25" s="20" t="str">
        <f t="shared" si="11"/>
        <v/>
      </c>
      <c r="L25" s="20" t="str">
        <f t="shared" si="11"/>
        <v/>
      </c>
      <c r="M25" s="20" t="str">
        <f t="shared" si="11"/>
        <v/>
      </c>
      <c r="N25" s="20" t="str">
        <f t="shared" si="11"/>
        <v/>
      </c>
      <c r="O25" s="20" t="str">
        <f t="shared" si="11"/>
        <v/>
      </c>
      <c r="P25" s="14"/>
      <c r="Q25" s="20" t="str">
        <f t="shared" si="13"/>
        <v/>
      </c>
      <c r="R25" s="20" t="str">
        <f t="shared" si="13"/>
        <v/>
      </c>
      <c r="S25" s="20" t="str">
        <f t="shared" si="13"/>
        <v/>
      </c>
      <c r="T25" s="20" t="str">
        <f t="shared" si="13"/>
        <v/>
      </c>
      <c r="U25" s="20" t="str">
        <f>IF(MONTH($Q$18)&lt;&gt;MONTH($Q$18-(WEEKDAY($Q$18,1)-($I$4-1))-IF((WEEKDAY($Q$18,1)-($I$4-1))&lt;=0,7,0)+(ROW(U25)-ROW($Q$20))*7+(COLUMN(U25)-COLUMN($Q$20)+1)),"",$Q$18-(WEEKDAY($Q$18,1)-($I$4-1))-IF((WEEKDAY($Q$18,1)-($I$4-1))&lt;=0,7,0)+(ROW(U25)-ROW($Q$20))*7+(COLUMN(U25)-COLUMN($Q$20)+1))</f>
        <v/>
      </c>
      <c r="V25" s="20" t="str">
        <f t="shared" si="14"/>
        <v/>
      </c>
      <c r="W25" s="20" t="str">
        <f t="shared" si="14"/>
        <v/>
      </c>
      <c r="X25" s="15"/>
      <c r="Y25"/>
      <c r="Z25" s="169" t="s">
        <v>15</v>
      </c>
      <c r="AA25" s="169"/>
      <c r="AB25" s="169"/>
      <c r="AC25" s="169"/>
      <c r="AD25" s="5"/>
      <c r="AE25" s="5"/>
      <c r="AF25" s="5"/>
      <c r="AG25" s="5"/>
      <c r="AH25" s="6"/>
    </row>
    <row r="26" spans="1:34" ht="12.75" customHeight="1">
      <c r="A26" s="26"/>
      <c r="B26" s="23"/>
      <c r="C26" s="23"/>
      <c r="D26" s="23"/>
      <c r="E26" s="23"/>
      <c r="F26" s="23"/>
      <c r="G26" s="23"/>
      <c r="H26" s="5"/>
      <c r="I26" s="23"/>
      <c r="J26" s="23"/>
      <c r="K26" s="23"/>
      <c r="L26" s="23"/>
      <c r="M26" s="23"/>
      <c r="N26" s="23"/>
      <c r="O26" s="23"/>
      <c r="P26" s="5"/>
      <c r="Q26" s="23"/>
      <c r="R26" s="23"/>
      <c r="S26" s="23"/>
      <c r="T26" s="23"/>
      <c r="U26" s="23"/>
      <c r="V26" s="23"/>
      <c r="W26" s="23"/>
      <c r="X26" s="5"/>
      <c r="Y26"/>
      <c r="Z26" s="196" t="s">
        <v>262</v>
      </c>
      <c r="AA26" s="196"/>
      <c r="AB26" s="196"/>
      <c r="AC26" s="196"/>
      <c r="AD26" s="5"/>
      <c r="AE26" s="5"/>
      <c r="AF26" s="5"/>
      <c r="AG26" s="5"/>
      <c r="AH26" s="6"/>
    </row>
    <row r="27" spans="1:34" ht="15.75" customHeight="1">
      <c r="A27" s="142">
        <f>DATE(YEAR(Q18),MONTH(Q18)+1,1)</f>
        <v>43191</v>
      </c>
      <c r="B27" s="143"/>
      <c r="C27" s="143"/>
      <c r="D27" s="143"/>
      <c r="E27" s="143"/>
      <c r="F27" s="143"/>
      <c r="G27" s="144"/>
      <c r="H27" s="14"/>
      <c r="I27" s="142">
        <f>DATE(YEAR(A27),MONTH(A27)+1,1)</f>
        <v>43221</v>
      </c>
      <c r="J27" s="143"/>
      <c r="K27" s="143"/>
      <c r="L27" s="143"/>
      <c r="M27" s="143"/>
      <c r="N27" s="143"/>
      <c r="O27" s="144"/>
      <c r="P27" s="14"/>
      <c r="Q27" s="142">
        <f>DATE(YEAR(I27),MONTH(I27)+1,1)</f>
        <v>43252</v>
      </c>
      <c r="R27" s="143"/>
      <c r="S27" s="143"/>
      <c r="T27" s="143"/>
      <c r="U27" s="143"/>
      <c r="V27" s="143"/>
      <c r="W27" s="144"/>
      <c r="X27" s="15"/>
      <c r="Y27"/>
      <c r="Z27" s="169" t="s">
        <v>261</v>
      </c>
      <c r="AA27" s="169"/>
      <c r="AB27" s="169"/>
      <c r="AC27" s="169"/>
      <c r="AD27" s="5"/>
      <c r="AE27" s="5"/>
      <c r="AF27" s="5"/>
      <c r="AG27" s="5"/>
      <c r="AH27" s="6"/>
    </row>
    <row r="28" spans="1:34" ht="12.75" customHeight="1">
      <c r="A28" s="16" t="str">
        <f>$A$10</f>
        <v>lu</v>
      </c>
      <c r="B28" s="17" t="str">
        <f>$B$10</f>
        <v>ma</v>
      </c>
      <c r="C28" s="17" t="str">
        <f>$C$10</f>
        <v>mi</v>
      </c>
      <c r="D28" s="17" t="str">
        <f>$D$10</f>
        <v>ju</v>
      </c>
      <c r="E28" s="17" t="str">
        <f>$E$10</f>
        <v>vi</v>
      </c>
      <c r="F28" s="17" t="str">
        <f>$F$10</f>
        <v>sa</v>
      </c>
      <c r="G28" s="18" t="str">
        <f>$G$10</f>
        <v>do</v>
      </c>
      <c r="H28" s="14"/>
      <c r="I28" s="16" t="str">
        <f t="shared" si="0"/>
        <v>lu</v>
      </c>
      <c r="J28" s="17" t="str">
        <f t="shared" si="1"/>
        <v>ma</v>
      </c>
      <c r="K28" s="17" t="str">
        <f t="shared" si="2"/>
        <v>mi</v>
      </c>
      <c r="L28" s="17" t="str">
        <f t="shared" si="3"/>
        <v>ju</v>
      </c>
      <c r="M28" s="17" t="str">
        <f t="shared" si="4"/>
        <v>vi</v>
      </c>
      <c r="N28" s="17" t="str">
        <f t="shared" si="5"/>
        <v>sa</v>
      </c>
      <c r="O28" s="18" t="str">
        <f t="shared" si="6"/>
        <v>do</v>
      </c>
      <c r="P28" s="14"/>
      <c r="Q28" s="16" t="str">
        <f t="shared" si="0"/>
        <v>lu</v>
      </c>
      <c r="R28" s="17" t="str">
        <f t="shared" si="1"/>
        <v>ma</v>
      </c>
      <c r="S28" s="17" t="str">
        <f t="shared" si="2"/>
        <v>mi</v>
      </c>
      <c r="T28" s="17" t="str">
        <f t="shared" si="3"/>
        <v>ju</v>
      </c>
      <c r="U28" s="17" t="str">
        <f t="shared" si="4"/>
        <v>vi</v>
      </c>
      <c r="V28" s="17" t="str">
        <f t="shared" si="5"/>
        <v>sa</v>
      </c>
      <c r="W28" s="18" t="str">
        <f t="shared" si="6"/>
        <v>do</v>
      </c>
      <c r="X28" s="15"/>
      <c r="Y28"/>
      <c r="Z28"/>
      <c r="AA28" s="5"/>
      <c r="AB28" s="5"/>
      <c r="AC28" s="5"/>
      <c r="AD28" s="5"/>
      <c r="AE28" s="5"/>
      <c r="AF28" s="5"/>
      <c r="AG28" s="5"/>
      <c r="AH28" s="6"/>
    </row>
    <row r="29" spans="1:34" ht="12.75" customHeight="1" thickBot="1">
      <c r="A29" s="20" t="str">
        <f t="shared" ref="A29:G34" si="16">IF(MONTH($A$27)&lt;&gt;MONTH($A$27-(WEEKDAY($A$27,1)-($I$4-1))-IF((WEEKDAY($A$27,1)-($I$4-1))&lt;=0,7,0)+(ROW(A29)-ROW($A$29))*7+(COLUMN(A29)-COLUMN($A$29)+1)),"",$A$27-(WEEKDAY($A$27,1)-($I$4-1))-IF((WEEKDAY($A$27,1)-($I$4-1))&lt;=0,7,0)+(ROW(A29)-ROW($A$29))*7+(COLUMN(A29)-COLUMN($A$29)+1))</f>
        <v/>
      </c>
      <c r="B29" s="20" t="str">
        <f t="shared" si="16"/>
        <v/>
      </c>
      <c r="C29" s="20" t="str">
        <f t="shared" si="16"/>
        <v/>
      </c>
      <c r="D29" s="20" t="str">
        <f t="shared" si="16"/>
        <v/>
      </c>
      <c r="E29" s="20" t="str">
        <f t="shared" si="16"/>
        <v/>
      </c>
      <c r="F29" s="20" t="str">
        <f t="shared" si="16"/>
        <v/>
      </c>
      <c r="G29" s="21">
        <f t="shared" si="16"/>
        <v>43191</v>
      </c>
      <c r="H29" s="14"/>
      <c r="I29" s="20" t="str">
        <f t="shared" ref="I29:O34" si="17">IF(MONTH($I$27)&lt;&gt;MONTH($I$27-(WEEKDAY($I$27,1)-($I$4-1))-IF((WEEKDAY($I$27,1)-($I$4-1))&lt;=0,7,0)+(ROW(I29)-ROW($I$29))*7+(COLUMN(I29)-COLUMN($I$29)+1)),"",$I$27-(WEEKDAY($I$27,1)-($I$4-1))-IF((WEEKDAY($I$27,1)-($I$4-1))&lt;=0,7,0)+(ROW(I29)-ROW($I$29))*7+(COLUMN(I29)-COLUMN($I$29)+1))</f>
        <v/>
      </c>
      <c r="J29" s="122">
        <f t="shared" si="17"/>
        <v>43221</v>
      </c>
      <c r="K29" s="88" t="s">
        <v>222</v>
      </c>
      <c r="L29" s="88" t="s">
        <v>244</v>
      </c>
      <c r="M29" s="21">
        <f t="shared" si="17"/>
        <v>43224</v>
      </c>
      <c r="N29" s="21">
        <f t="shared" si="17"/>
        <v>43225</v>
      </c>
      <c r="O29" s="21">
        <f t="shared" si="17"/>
        <v>43226</v>
      </c>
      <c r="P29" s="14"/>
      <c r="Q29" s="20" t="str">
        <f t="shared" ref="Q29:W34" si="18">IF(MONTH($Q$27)&lt;&gt;MONTH($Q$27-(WEEKDAY($Q$27,1)-($I$4-1))-IF((WEEKDAY($Q$27,1)-($I$4-1))&lt;=0,7,0)+(ROW(Q29)-ROW($Q$29))*7+(COLUMN(Q29)-COLUMN($Q$29)+1)),"",$Q$27-(WEEKDAY($Q$27,1)-($I$4-1))-IF((WEEKDAY($Q$27,1)-($I$4-1))&lt;=0,7,0)+(ROW(Q29)-ROW($Q$29))*7+(COLUMN(Q29)-COLUMN($Q$29)+1))</f>
        <v/>
      </c>
      <c r="R29" s="20" t="str">
        <f t="shared" si="18"/>
        <v/>
      </c>
      <c r="S29" s="20" t="str">
        <f t="shared" si="18"/>
        <v/>
      </c>
      <c r="T29" s="20" t="str">
        <f t="shared" si="18"/>
        <v/>
      </c>
      <c r="U29" s="21">
        <f t="shared" si="18"/>
        <v>43252</v>
      </c>
      <c r="V29" s="21">
        <f t="shared" si="18"/>
        <v>43253</v>
      </c>
      <c r="W29" s="21">
        <f t="shared" si="18"/>
        <v>43254</v>
      </c>
      <c r="X29" s="15"/>
      <c r="Y29"/>
      <c r="Z29"/>
      <c r="AA29" s="5"/>
      <c r="AB29" s="5"/>
      <c r="AC29" s="5"/>
      <c r="AD29" s="5"/>
      <c r="AE29" s="5"/>
      <c r="AF29" s="5"/>
      <c r="AG29" s="5"/>
      <c r="AH29" s="6"/>
    </row>
    <row r="30" spans="1:34" ht="12.75" customHeight="1">
      <c r="A30" s="122">
        <f t="shared" si="16"/>
        <v>43192</v>
      </c>
      <c r="B30" s="122">
        <f t="shared" si="16"/>
        <v>43193</v>
      </c>
      <c r="C30" s="122">
        <f t="shared" si="16"/>
        <v>43194</v>
      </c>
      <c r="D30" s="122">
        <f t="shared" si="16"/>
        <v>43195</v>
      </c>
      <c r="E30" s="122">
        <f t="shared" si="16"/>
        <v>43196</v>
      </c>
      <c r="F30" s="21">
        <f t="shared" si="16"/>
        <v>43197</v>
      </c>
      <c r="G30" s="21">
        <f t="shared" si="16"/>
        <v>43198</v>
      </c>
      <c r="H30" s="14"/>
      <c r="I30" s="113">
        <f t="shared" si="17"/>
        <v>43227</v>
      </c>
      <c r="J30" s="21">
        <f t="shared" si="17"/>
        <v>43228</v>
      </c>
      <c r="K30" s="88" t="s">
        <v>246</v>
      </c>
      <c r="L30" s="88" t="s">
        <v>245</v>
      </c>
      <c r="M30" s="21">
        <f t="shared" si="17"/>
        <v>43231</v>
      </c>
      <c r="N30" s="21">
        <f t="shared" si="17"/>
        <v>43232</v>
      </c>
      <c r="O30" s="21">
        <f t="shared" si="17"/>
        <v>43233</v>
      </c>
      <c r="P30" s="14"/>
      <c r="Q30" s="21">
        <f t="shared" si="18"/>
        <v>43255</v>
      </c>
      <c r="R30" s="21">
        <f t="shared" si="18"/>
        <v>43256</v>
      </c>
      <c r="S30" s="21">
        <f t="shared" si="18"/>
        <v>43257</v>
      </c>
      <c r="T30" s="21">
        <f t="shared" si="18"/>
        <v>43258</v>
      </c>
      <c r="U30" s="21">
        <f t="shared" si="18"/>
        <v>43259</v>
      </c>
      <c r="V30" s="21">
        <f t="shared" si="18"/>
        <v>43260</v>
      </c>
      <c r="W30" s="21">
        <f t="shared" si="18"/>
        <v>43261</v>
      </c>
      <c r="X30" s="15"/>
      <c r="Y30"/>
      <c r="Z30" s="170" t="s">
        <v>16</v>
      </c>
      <c r="AA30" s="171"/>
      <c r="AB30" s="171"/>
      <c r="AC30" s="172"/>
      <c r="AD30" s="5"/>
      <c r="AE30" s="5"/>
      <c r="AF30" s="5"/>
      <c r="AG30" s="5"/>
      <c r="AH30" s="6"/>
    </row>
    <row r="31" spans="1:34" ht="12.75" customHeight="1">
      <c r="A31" s="113">
        <f t="shared" si="16"/>
        <v>43199</v>
      </c>
      <c r="B31" s="113">
        <f t="shared" si="16"/>
        <v>43200</v>
      </c>
      <c r="C31" s="88" t="s">
        <v>224</v>
      </c>
      <c r="D31" s="86">
        <v>12</v>
      </c>
      <c r="E31" s="21">
        <f t="shared" si="16"/>
        <v>43203</v>
      </c>
      <c r="F31" s="21">
        <f t="shared" si="16"/>
        <v>43204</v>
      </c>
      <c r="G31" s="21">
        <f t="shared" si="16"/>
        <v>43205</v>
      </c>
      <c r="H31" s="14"/>
      <c r="I31" s="113">
        <f t="shared" si="17"/>
        <v>43234</v>
      </c>
      <c r="J31" s="113">
        <f t="shared" si="17"/>
        <v>43235</v>
      </c>
      <c r="K31" s="88" t="s">
        <v>228</v>
      </c>
      <c r="L31" s="88" t="s">
        <v>229</v>
      </c>
      <c r="M31" s="21">
        <f t="shared" si="17"/>
        <v>43238</v>
      </c>
      <c r="N31" s="21">
        <f t="shared" si="17"/>
        <v>43239</v>
      </c>
      <c r="O31" s="21">
        <f t="shared" si="17"/>
        <v>43240</v>
      </c>
      <c r="P31" s="14"/>
      <c r="Q31" s="21">
        <f t="shared" si="18"/>
        <v>43262</v>
      </c>
      <c r="R31" s="21">
        <f t="shared" si="18"/>
        <v>43263</v>
      </c>
      <c r="S31" s="21">
        <f t="shared" si="18"/>
        <v>43264</v>
      </c>
      <c r="T31" s="21">
        <f t="shared" si="18"/>
        <v>43265</v>
      </c>
      <c r="U31" s="21">
        <f t="shared" si="18"/>
        <v>43266</v>
      </c>
      <c r="V31" s="21">
        <f t="shared" si="18"/>
        <v>43267</v>
      </c>
      <c r="W31" s="21">
        <f t="shared" si="18"/>
        <v>43268</v>
      </c>
      <c r="X31" s="15"/>
      <c r="Y31"/>
      <c r="Z31" s="173" t="s">
        <v>252</v>
      </c>
      <c r="AA31" s="174"/>
      <c r="AB31" s="174"/>
      <c r="AC31" s="175"/>
      <c r="AD31" s="5"/>
      <c r="AE31" s="5"/>
      <c r="AF31" s="5"/>
      <c r="AG31" s="5"/>
      <c r="AH31" s="6"/>
    </row>
    <row r="32" spans="1:34" ht="12.75" customHeight="1">
      <c r="A32" s="113">
        <f t="shared" si="16"/>
        <v>43206</v>
      </c>
      <c r="B32" s="113">
        <f t="shared" si="16"/>
        <v>43207</v>
      </c>
      <c r="C32" s="86">
        <v>18</v>
      </c>
      <c r="D32" s="86">
        <v>19</v>
      </c>
      <c r="E32" s="21">
        <f t="shared" si="16"/>
        <v>43210</v>
      </c>
      <c r="F32" s="21">
        <f t="shared" si="16"/>
        <v>43211</v>
      </c>
      <c r="G32" s="21">
        <f t="shared" si="16"/>
        <v>43212</v>
      </c>
      <c r="H32" s="14"/>
      <c r="I32" s="21">
        <f t="shared" si="17"/>
        <v>43241</v>
      </c>
      <c r="J32" s="21">
        <f t="shared" si="17"/>
        <v>43242</v>
      </c>
      <c r="K32" s="21">
        <f t="shared" si="17"/>
        <v>43243</v>
      </c>
      <c r="L32" s="21">
        <f t="shared" si="17"/>
        <v>43244</v>
      </c>
      <c r="M32" s="21">
        <f t="shared" si="17"/>
        <v>43245</v>
      </c>
      <c r="N32" s="21">
        <f t="shared" si="17"/>
        <v>43246</v>
      </c>
      <c r="O32" s="21">
        <f t="shared" si="17"/>
        <v>43247</v>
      </c>
      <c r="P32" s="14"/>
      <c r="Q32" s="21">
        <f t="shared" si="18"/>
        <v>43269</v>
      </c>
      <c r="R32" s="21">
        <f t="shared" si="18"/>
        <v>43270</v>
      </c>
      <c r="S32" s="21">
        <f t="shared" si="18"/>
        <v>43271</v>
      </c>
      <c r="T32" s="21">
        <f t="shared" si="18"/>
        <v>43272</v>
      </c>
      <c r="U32" s="21">
        <f t="shared" si="18"/>
        <v>43273</v>
      </c>
      <c r="V32" s="21">
        <f t="shared" si="18"/>
        <v>43274</v>
      </c>
      <c r="W32" s="21">
        <f t="shared" si="18"/>
        <v>43275</v>
      </c>
      <c r="X32" s="15"/>
      <c r="Y32" s="96"/>
      <c r="Z32" s="176" t="s">
        <v>17</v>
      </c>
      <c r="AA32" s="177"/>
      <c r="AB32" s="177"/>
      <c r="AC32" s="178"/>
      <c r="AD32" s="5"/>
      <c r="AE32" s="5"/>
      <c r="AF32" s="5"/>
      <c r="AG32" s="5"/>
      <c r="AH32" s="6"/>
    </row>
    <row r="33" spans="1:34" ht="12.75" customHeight="1" thickBot="1">
      <c r="A33" s="113">
        <f t="shared" si="16"/>
        <v>43213</v>
      </c>
      <c r="B33" s="113">
        <f t="shared" si="16"/>
        <v>43214</v>
      </c>
      <c r="C33" s="86">
        <v>25</v>
      </c>
      <c r="D33" s="86">
        <v>26</v>
      </c>
      <c r="E33" s="21">
        <f t="shared" si="16"/>
        <v>43217</v>
      </c>
      <c r="F33" s="21">
        <f t="shared" si="16"/>
        <v>43218</v>
      </c>
      <c r="G33" s="21">
        <f t="shared" si="16"/>
        <v>43219</v>
      </c>
      <c r="H33" s="14"/>
      <c r="I33" s="21">
        <f t="shared" si="17"/>
        <v>43248</v>
      </c>
      <c r="J33" s="21">
        <f t="shared" si="17"/>
        <v>43249</v>
      </c>
      <c r="K33" s="21">
        <f t="shared" si="17"/>
        <v>43250</v>
      </c>
      <c r="L33" s="21">
        <f t="shared" si="17"/>
        <v>43251</v>
      </c>
      <c r="M33" s="20" t="str">
        <f t="shared" si="17"/>
        <v/>
      </c>
      <c r="N33" s="20" t="str">
        <f t="shared" si="17"/>
        <v/>
      </c>
      <c r="O33" s="20" t="str">
        <f t="shared" si="17"/>
        <v/>
      </c>
      <c r="P33" s="14"/>
      <c r="Q33" s="21">
        <f t="shared" si="18"/>
        <v>43276</v>
      </c>
      <c r="R33" s="21">
        <f t="shared" si="18"/>
        <v>43277</v>
      </c>
      <c r="S33" s="21">
        <f t="shared" si="18"/>
        <v>43278</v>
      </c>
      <c r="T33" s="21">
        <f t="shared" si="18"/>
        <v>43279</v>
      </c>
      <c r="U33" s="121">
        <f t="shared" si="18"/>
        <v>43280</v>
      </c>
      <c r="V33" s="21">
        <f t="shared" si="18"/>
        <v>43281</v>
      </c>
      <c r="W33" s="20" t="str">
        <f t="shared" si="18"/>
        <v/>
      </c>
      <c r="X33" s="15"/>
      <c r="Y33" s="5"/>
      <c r="Z33" s="179" t="s">
        <v>209</v>
      </c>
      <c r="AA33" s="180"/>
      <c r="AB33" s="180"/>
      <c r="AC33" s="181"/>
      <c r="AD33" s="5"/>
      <c r="AE33" s="5"/>
      <c r="AF33" s="5"/>
      <c r="AG33" s="5"/>
      <c r="AH33" s="6"/>
    </row>
    <row r="34" spans="1:34" ht="12.75" customHeight="1">
      <c r="A34" s="21">
        <f t="shared" si="16"/>
        <v>43220</v>
      </c>
      <c r="B34" s="20" t="str">
        <f t="shared" si="16"/>
        <v/>
      </c>
      <c r="C34" s="20" t="str">
        <f t="shared" si="16"/>
        <v/>
      </c>
      <c r="D34" s="20" t="str">
        <f t="shared" si="16"/>
        <v/>
      </c>
      <c r="E34" s="20" t="str">
        <f t="shared" si="16"/>
        <v/>
      </c>
      <c r="F34" s="20" t="str">
        <f t="shared" si="16"/>
        <v/>
      </c>
      <c r="G34" s="20" t="str">
        <f t="shared" si="16"/>
        <v/>
      </c>
      <c r="H34" s="14"/>
      <c r="I34" s="20" t="str">
        <f t="shared" si="17"/>
        <v/>
      </c>
      <c r="J34" s="20" t="str">
        <f t="shared" si="17"/>
        <v/>
      </c>
      <c r="K34" s="20" t="str">
        <f t="shared" si="17"/>
        <v/>
      </c>
      <c r="L34" s="20" t="str">
        <f t="shared" si="17"/>
        <v/>
      </c>
      <c r="M34" s="20" t="str">
        <f t="shared" si="17"/>
        <v/>
      </c>
      <c r="N34" s="20" t="str">
        <f t="shared" si="17"/>
        <v/>
      </c>
      <c r="O34" s="20" t="str">
        <f t="shared" si="17"/>
        <v/>
      </c>
      <c r="P34" s="14"/>
      <c r="Q34" s="20" t="str">
        <f t="shared" si="18"/>
        <v/>
      </c>
      <c r="R34" s="20" t="str">
        <f t="shared" si="18"/>
        <v/>
      </c>
      <c r="S34" s="20" t="str">
        <f t="shared" si="18"/>
        <v/>
      </c>
      <c r="T34" s="20" t="str">
        <f t="shared" si="18"/>
        <v/>
      </c>
      <c r="U34" s="20" t="str">
        <f t="shared" si="18"/>
        <v/>
      </c>
      <c r="V34" s="20" t="str">
        <f t="shared" si="18"/>
        <v/>
      </c>
      <c r="W34" s="20" t="str">
        <f t="shared" si="18"/>
        <v/>
      </c>
      <c r="X34" s="15"/>
      <c r="Y34" s="97"/>
      <c r="Z34" s="5"/>
      <c r="AA34" s="5"/>
      <c r="AB34" s="5"/>
      <c r="AC34" s="5"/>
      <c r="AD34" s="5"/>
      <c r="AE34" s="5"/>
      <c r="AF34" s="5"/>
      <c r="AG34" s="5"/>
      <c r="AH34" s="6"/>
    </row>
    <row r="35" spans="1:34" ht="12.75" customHeight="1" thickBot="1">
      <c r="A35" s="26"/>
      <c r="B35" s="23"/>
      <c r="C35" s="23"/>
      <c r="D35" s="23"/>
      <c r="E35" s="23"/>
      <c r="F35" s="23"/>
      <c r="G35" s="23"/>
      <c r="H35" s="5"/>
      <c r="I35" s="23"/>
      <c r="J35" s="23"/>
      <c r="K35" s="23"/>
      <c r="L35" s="23"/>
      <c r="M35" s="23"/>
      <c r="N35" s="23"/>
      <c r="O35" s="23"/>
      <c r="P35" s="5"/>
      <c r="Q35" s="23"/>
      <c r="R35" s="23"/>
      <c r="S35" s="23"/>
      <c r="T35" s="23"/>
      <c r="U35" s="23"/>
      <c r="V35" s="23"/>
      <c r="W35" s="23"/>
      <c r="X35" s="5"/>
      <c r="Y35" s="97"/>
      <c r="Z35" s="5"/>
      <c r="AA35" s="5"/>
      <c r="AB35" s="5"/>
      <c r="AC35" s="5"/>
      <c r="AD35" s="5"/>
      <c r="AE35" s="5"/>
      <c r="AF35" s="5"/>
      <c r="AG35" s="5"/>
      <c r="AH35" s="6"/>
    </row>
    <row r="36" spans="1:34" ht="15.75" customHeight="1">
      <c r="A36" s="142">
        <f>DATE(YEAR(Q27),MONTH(Q27)+1,1)</f>
        <v>43282</v>
      </c>
      <c r="B36" s="143"/>
      <c r="C36" s="143"/>
      <c r="D36" s="143"/>
      <c r="E36" s="143"/>
      <c r="F36" s="143"/>
      <c r="G36" s="144"/>
      <c r="H36" s="14"/>
      <c r="I36" s="142">
        <f>DATE(YEAR(A36),MONTH(A36)+1,1)</f>
        <v>43313</v>
      </c>
      <c r="J36" s="143"/>
      <c r="K36" s="143"/>
      <c r="L36" s="143"/>
      <c r="M36" s="143"/>
      <c r="N36" s="143"/>
      <c r="O36" s="144"/>
      <c r="P36" s="14"/>
      <c r="Q36" s="142">
        <f>DATE(YEAR(I36),MONTH(I36)+1,1)</f>
        <v>43344</v>
      </c>
      <c r="R36" s="143"/>
      <c r="S36" s="143"/>
      <c r="T36" s="143"/>
      <c r="U36" s="143"/>
      <c r="V36" s="143"/>
      <c r="W36" s="144"/>
      <c r="X36" s="15"/>
      <c r="Y36" s="100"/>
      <c r="Z36" s="182" t="s">
        <v>18</v>
      </c>
      <c r="AA36" s="183"/>
      <c r="AB36" s="183"/>
      <c r="AC36" s="184"/>
      <c r="AD36" s="5"/>
      <c r="AE36" s="5"/>
      <c r="AF36" s="5"/>
      <c r="AG36" s="5"/>
      <c r="AH36" s="6"/>
    </row>
    <row r="37" spans="1:34" ht="46.75" customHeight="1">
      <c r="A37" s="16" t="str">
        <f>$A$10</f>
        <v>lu</v>
      </c>
      <c r="B37" s="17" t="str">
        <f>$B$10</f>
        <v>ma</v>
      </c>
      <c r="C37" s="17" t="str">
        <f>$C$10</f>
        <v>mi</v>
      </c>
      <c r="D37" s="17" t="str">
        <f>$D$10</f>
        <v>ju</v>
      </c>
      <c r="E37" s="17" t="str">
        <f>$E$10</f>
        <v>vi</v>
      </c>
      <c r="F37" s="17" t="str">
        <f>$F$10</f>
        <v>sa</v>
      </c>
      <c r="G37" s="18" t="str">
        <f>$G$10</f>
        <v>do</v>
      </c>
      <c r="H37" s="14"/>
      <c r="I37" s="16" t="str">
        <f t="shared" si="0"/>
        <v>lu</v>
      </c>
      <c r="J37" s="17" t="str">
        <f t="shared" si="1"/>
        <v>ma</v>
      </c>
      <c r="K37" s="17" t="str">
        <f t="shared" si="2"/>
        <v>mi</v>
      </c>
      <c r="L37" s="17" t="str">
        <f t="shared" si="3"/>
        <v>ju</v>
      </c>
      <c r="M37" s="17" t="str">
        <f t="shared" si="4"/>
        <v>vi</v>
      </c>
      <c r="N37" s="17" t="str">
        <f t="shared" si="5"/>
        <v>sa</v>
      </c>
      <c r="O37" s="18" t="str">
        <f t="shared" si="6"/>
        <v>do</v>
      </c>
      <c r="P37" s="14"/>
      <c r="Q37" s="16" t="str">
        <f t="shared" si="0"/>
        <v>lu</v>
      </c>
      <c r="R37" s="17" t="str">
        <f t="shared" si="1"/>
        <v>ma</v>
      </c>
      <c r="S37" s="17" t="str">
        <f t="shared" si="2"/>
        <v>mi</v>
      </c>
      <c r="T37" s="17" t="str">
        <f t="shared" si="3"/>
        <v>ju</v>
      </c>
      <c r="U37" s="17" t="str">
        <f t="shared" si="4"/>
        <v>vi</v>
      </c>
      <c r="V37" s="17" t="str">
        <f t="shared" si="5"/>
        <v>sa</v>
      </c>
      <c r="W37" s="18" t="str">
        <f t="shared" si="6"/>
        <v>do</v>
      </c>
      <c r="X37" s="15"/>
      <c r="Y37" s="97"/>
      <c r="Z37" s="192" t="s">
        <v>19</v>
      </c>
      <c r="AA37" s="193"/>
      <c r="AB37" s="193"/>
      <c r="AC37" s="194"/>
      <c r="AD37" s="28"/>
      <c r="AE37" s="28"/>
      <c r="AF37" s="28"/>
      <c r="AG37" s="28"/>
      <c r="AH37" s="29"/>
    </row>
    <row r="38" spans="1:34" ht="12.75" customHeight="1">
      <c r="A38" s="20" t="str">
        <f t="shared" ref="A38:G43" si="19">IF(MONTH($A$36)&lt;&gt;MONTH($A$36-(WEEKDAY($A$36,1)-($I$4-1))-IF((WEEKDAY($A$36,1)-($I$4-1))&lt;=0,7,0)+(ROW(A38)-ROW($A$38))*7+(COLUMN(A38)-COLUMN($A$38)+1)),"",$A$36-(WEEKDAY($A$36,1)-($I$4-1))-IF((WEEKDAY($A$36,1)-($I$4-1))&lt;=0,7,0)+(ROW(A38)-ROW($A$38))*7+(COLUMN(A38)-COLUMN($A$38)+1))</f>
        <v/>
      </c>
      <c r="B38" s="20" t="str">
        <f t="shared" si="19"/>
        <v/>
      </c>
      <c r="C38" s="20" t="str">
        <f t="shared" si="19"/>
        <v/>
      </c>
      <c r="D38" s="20" t="str">
        <f t="shared" si="19"/>
        <v/>
      </c>
      <c r="E38" s="20" t="str">
        <f t="shared" si="19"/>
        <v/>
      </c>
      <c r="F38" s="20" t="str">
        <f t="shared" si="19"/>
        <v/>
      </c>
      <c r="G38" s="21">
        <f t="shared" si="19"/>
        <v>43282</v>
      </c>
      <c r="H38" s="14"/>
      <c r="I38" s="20" t="str">
        <f t="shared" ref="I38:O43" si="20">IF(MONTH($I$36)&lt;&gt;MONTH($I$36-(WEEKDAY($I$36,1)-($I$4-1))-IF((WEEKDAY($I$36,1)-($I$4-1))&lt;=0,7,0)+(ROW(I38)-ROW($I$38))*7+(COLUMN(I38)-COLUMN($I$38)+1)),"",$I$36-(WEEKDAY($I$36,1)-($I$4-1))-IF((WEEKDAY($I$36,1)-($I$4-1))&lt;=0,7,0)+(ROW(I38)-ROW($I$38))*7+(COLUMN(I38)-COLUMN($I$38)+1))</f>
        <v/>
      </c>
      <c r="J38" s="20" t="str">
        <f t="shared" si="20"/>
        <v/>
      </c>
      <c r="K38" s="21">
        <f t="shared" si="20"/>
        <v>43313</v>
      </c>
      <c r="L38" s="21">
        <f t="shared" si="20"/>
        <v>43314</v>
      </c>
      <c r="M38" s="21">
        <f t="shared" si="20"/>
        <v>43315</v>
      </c>
      <c r="N38" s="21">
        <f t="shared" si="20"/>
        <v>43316</v>
      </c>
      <c r="O38" s="21">
        <f t="shared" si="20"/>
        <v>43317</v>
      </c>
      <c r="P38" s="14"/>
      <c r="Q38" s="20" t="str">
        <f t="shared" ref="Q38:W39" si="21">IF(MONTH($Q$36)&lt;&gt;MONTH($Q$36-(WEEKDAY($Q$36,1)-($I$4-1))-IF((WEEKDAY($Q$36,1)-($I$4-1))&lt;=0,7,0)+(ROW(Q38)-ROW($Q$38))*7+(COLUMN(Q38)-COLUMN($Q$38)+1)),"",$Q$36-(WEEKDAY($Q$36,1)-($I$4-1))-IF((WEEKDAY($Q$36,1)-($I$4-1))&lt;=0,7,0)+(ROW(Q38)-ROW($Q$38))*7+(COLUMN(Q38)-COLUMN($Q$38)+1))</f>
        <v/>
      </c>
      <c r="R38" s="20" t="str">
        <f t="shared" si="21"/>
        <v/>
      </c>
      <c r="S38" s="20" t="str">
        <f t="shared" si="21"/>
        <v/>
      </c>
      <c r="T38" s="20" t="str">
        <f t="shared" si="21"/>
        <v/>
      </c>
      <c r="U38" s="20" t="str">
        <f t="shared" si="21"/>
        <v/>
      </c>
      <c r="V38" s="21">
        <f t="shared" si="21"/>
        <v>43344</v>
      </c>
      <c r="W38" s="21">
        <f t="shared" si="21"/>
        <v>43345</v>
      </c>
      <c r="X38" s="15"/>
      <c r="Y38" s="98"/>
      <c r="Z38" s="163" t="s">
        <v>20</v>
      </c>
      <c r="AA38" s="164"/>
      <c r="AB38" s="164"/>
      <c r="AC38" s="165"/>
      <c r="AD38" s="5"/>
      <c r="AE38" s="5"/>
      <c r="AF38" s="5"/>
      <c r="AG38" s="5"/>
      <c r="AH38" s="6"/>
    </row>
    <row r="39" spans="1:34" ht="12.75" customHeight="1">
      <c r="A39" s="21">
        <f t="shared" si="19"/>
        <v>43283</v>
      </c>
      <c r="B39" s="21">
        <f t="shared" si="19"/>
        <v>43284</v>
      </c>
      <c r="C39" s="21">
        <f t="shared" si="19"/>
        <v>43285</v>
      </c>
      <c r="D39" s="21">
        <f t="shared" si="19"/>
        <v>43286</v>
      </c>
      <c r="E39" s="21">
        <f t="shared" si="19"/>
        <v>43287</v>
      </c>
      <c r="F39" s="21">
        <f t="shared" si="19"/>
        <v>43288</v>
      </c>
      <c r="G39" s="21">
        <f t="shared" si="19"/>
        <v>43289</v>
      </c>
      <c r="H39" s="14"/>
      <c r="I39" s="21">
        <f t="shared" si="20"/>
        <v>43318</v>
      </c>
      <c r="J39" s="21">
        <f t="shared" si="20"/>
        <v>43319</v>
      </c>
      <c r="K39" s="21">
        <f t="shared" si="20"/>
        <v>43320</v>
      </c>
      <c r="L39" s="21">
        <f t="shared" si="20"/>
        <v>43321</v>
      </c>
      <c r="M39" s="21">
        <f t="shared" si="20"/>
        <v>43322</v>
      </c>
      <c r="N39" s="21">
        <f t="shared" si="20"/>
        <v>43323</v>
      </c>
      <c r="O39" s="21">
        <f t="shared" si="20"/>
        <v>43324</v>
      </c>
      <c r="P39" s="14"/>
      <c r="Q39" s="116" t="s">
        <v>244</v>
      </c>
      <c r="R39" s="117" t="s">
        <v>248</v>
      </c>
      <c r="S39" s="21">
        <f t="shared" si="21"/>
        <v>43348</v>
      </c>
      <c r="T39" s="21">
        <f t="shared" si="21"/>
        <v>43349</v>
      </c>
      <c r="U39" s="21">
        <f t="shared" si="21"/>
        <v>43350</v>
      </c>
      <c r="V39" s="21">
        <f t="shared" si="21"/>
        <v>43351</v>
      </c>
      <c r="W39" s="21">
        <f t="shared" si="21"/>
        <v>43352</v>
      </c>
      <c r="X39" s="15"/>
      <c r="Y39" s="98"/>
      <c r="Z39" s="163" t="s">
        <v>210</v>
      </c>
      <c r="AA39" s="166"/>
      <c r="AB39" s="166"/>
      <c r="AC39" s="167"/>
      <c r="AD39" s="5"/>
      <c r="AE39" s="5"/>
      <c r="AF39" s="5"/>
      <c r="AG39" s="5"/>
      <c r="AH39" s="6"/>
    </row>
    <row r="40" spans="1:34" ht="12.75" customHeight="1">
      <c r="A40" s="21">
        <f t="shared" si="19"/>
        <v>43290</v>
      </c>
      <c r="B40" s="21">
        <f t="shared" si="19"/>
        <v>43291</v>
      </c>
      <c r="C40" s="21">
        <f t="shared" si="19"/>
        <v>43292</v>
      </c>
      <c r="D40" s="21">
        <f t="shared" si="19"/>
        <v>43293</v>
      </c>
      <c r="E40" s="21">
        <f t="shared" si="19"/>
        <v>43294</v>
      </c>
      <c r="F40" s="21">
        <f t="shared" si="19"/>
        <v>43295</v>
      </c>
      <c r="G40" s="21">
        <f t="shared" si="19"/>
        <v>43296</v>
      </c>
      <c r="H40" s="14"/>
      <c r="I40" s="21">
        <f t="shared" si="20"/>
        <v>43325</v>
      </c>
      <c r="J40" s="21">
        <f t="shared" si="20"/>
        <v>43326</v>
      </c>
      <c r="K40" s="21">
        <f t="shared" si="20"/>
        <v>43327</v>
      </c>
      <c r="L40" s="21">
        <f t="shared" si="20"/>
        <v>43328</v>
      </c>
      <c r="M40" s="21">
        <f t="shared" si="20"/>
        <v>43329</v>
      </c>
      <c r="N40" s="21">
        <f t="shared" si="20"/>
        <v>43330</v>
      </c>
      <c r="O40" s="21">
        <f t="shared" si="20"/>
        <v>43331</v>
      </c>
      <c r="P40" s="14"/>
      <c r="Q40" s="129" t="s">
        <v>245</v>
      </c>
      <c r="R40" s="103">
        <v>11</v>
      </c>
      <c r="S40" s="87" t="s">
        <v>21</v>
      </c>
      <c r="T40" s="103">
        <v>13</v>
      </c>
      <c r="U40" s="118">
        <f t="shared" ref="T40:W43" si="22">IF(MONTH($Q$36)&lt;&gt;MONTH($Q$36-(WEEKDAY($Q$36,1)-($I$4-1))-IF((WEEKDAY($Q$36,1)-($I$4-1))&lt;=0,7,0)+(ROW(U40)-ROW($Q$38))*7+(COLUMN(U40)-COLUMN($Q$38)+1)),"",$Q$36-(WEEKDAY($Q$36,1)-($I$4-1))-IF((WEEKDAY($Q$36,1)-($I$4-1))&lt;=0,7,0)+(ROW(U40)-ROW($Q$38))*7+(COLUMN(U40)-COLUMN($Q$38)+1))</f>
        <v>43357</v>
      </c>
      <c r="V40" s="21">
        <f t="shared" si="22"/>
        <v>43358</v>
      </c>
      <c r="W40" s="21">
        <f t="shared" si="22"/>
        <v>43359</v>
      </c>
      <c r="X40" s="15"/>
      <c r="Y40" s="97"/>
      <c r="Z40" s="163"/>
      <c r="AA40" s="166"/>
      <c r="AB40" s="166"/>
      <c r="AC40" s="167"/>
      <c r="AD40" s="5"/>
      <c r="AE40" s="5"/>
      <c r="AF40" s="5"/>
      <c r="AG40" s="5"/>
      <c r="AH40" s="6"/>
    </row>
    <row r="41" spans="1:34" ht="12.75" customHeight="1" thickBot="1">
      <c r="A41" s="21">
        <f t="shared" si="19"/>
        <v>43297</v>
      </c>
      <c r="B41" s="21">
        <f t="shared" si="19"/>
        <v>43298</v>
      </c>
      <c r="C41" s="21">
        <f t="shared" si="19"/>
        <v>43299</v>
      </c>
      <c r="D41" s="21">
        <f t="shared" si="19"/>
        <v>43300</v>
      </c>
      <c r="E41" s="21">
        <f t="shared" si="19"/>
        <v>43301</v>
      </c>
      <c r="F41" s="21">
        <f t="shared" si="19"/>
        <v>43302</v>
      </c>
      <c r="G41" s="21">
        <f t="shared" si="19"/>
        <v>43303</v>
      </c>
      <c r="H41" s="14"/>
      <c r="I41" s="21">
        <f t="shared" si="20"/>
        <v>43332</v>
      </c>
      <c r="J41" s="21">
        <f t="shared" si="20"/>
        <v>43333</v>
      </c>
      <c r="K41" s="21">
        <f t="shared" si="20"/>
        <v>43334</v>
      </c>
      <c r="L41" s="21">
        <f t="shared" si="20"/>
        <v>43335</v>
      </c>
      <c r="M41" s="21">
        <f t="shared" si="20"/>
        <v>43336</v>
      </c>
      <c r="N41" s="21">
        <f t="shared" si="20"/>
        <v>43337</v>
      </c>
      <c r="O41" s="21">
        <f t="shared" si="20"/>
        <v>43338</v>
      </c>
      <c r="P41" s="14"/>
      <c r="Q41" s="21">
        <f t="shared" ref="Q41:R43" si="23">IF(MONTH($Q$36)&lt;&gt;MONTH($Q$36-(WEEKDAY($Q$36,1)-($I$4-1))-IF((WEEKDAY($Q$36,1)-($I$4-1))&lt;=0,7,0)+(ROW(Q41)-ROW($Q$38))*7+(COLUMN(Q41)-COLUMN($Q$38)+1)),"",$Q$36-(WEEKDAY($Q$36,1)-($I$4-1))-IF((WEEKDAY($Q$36,1)-($I$4-1))&lt;=0,7,0)+(ROW(Q41)-ROW($Q$38))*7+(COLUMN(Q41)-COLUMN($Q$38)+1))</f>
        <v>43360</v>
      </c>
      <c r="R41" s="21">
        <f t="shared" si="23"/>
        <v>43361</v>
      </c>
      <c r="S41" s="21">
        <f>IF(MONTH($Q$36)&lt;&gt;MONTH($Q$36-(WEEKDAY($Q$36,1)-($I$4-1))-IF((WEEKDAY($Q$36,1)-($I$4-1))&lt;=0,7,0)+(ROW(S41)-ROW($Q$38))*7+(COLUMN(S41)-COLUMN($Q$38)+1)),"",$Q$36-(WEEKDAY($Q$36,1)-($I$4-1))-IF((WEEKDAY($Q$36,1)-($I$4-1))&lt;=0,7,0)+(ROW(S41)-ROW($Q$38))*7+(COLUMN(S41)-COLUMN($Q$38)+1))</f>
        <v>43362</v>
      </c>
      <c r="T41" s="21">
        <f t="shared" si="22"/>
        <v>43363</v>
      </c>
      <c r="U41" s="21">
        <f t="shared" si="22"/>
        <v>43364</v>
      </c>
      <c r="V41" s="21">
        <f t="shared" si="22"/>
        <v>43365</v>
      </c>
      <c r="W41" s="21">
        <f t="shared" si="22"/>
        <v>43366</v>
      </c>
      <c r="X41" s="15"/>
      <c r="Y41" s="97"/>
      <c r="Z41" s="160" t="s">
        <v>211</v>
      </c>
      <c r="AA41" s="161"/>
      <c r="AB41" s="161"/>
      <c r="AC41" s="162"/>
      <c r="AD41" s="5"/>
      <c r="AE41" s="5"/>
      <c r="AF41" s="5"/>
      <c r="AG41" s="5"/>
      <c r="AH41" s="6"/>
    </row>
    <row r="42" spans="1:34" ht="12.75" customHeight="1">
      <c r="A42" s="21">
        <f t="shared" si="19"/>
        <v>43304</v>
      </c>
      <c r="B42" s="21">
        <f t="shared" si="19"/>
        <v>43305</v>
      </c>
      <c r="C42" s="21">
        <f t="shared" si="19"/>
        <v>43306</v>
      </c>
      <c r="D42" s="21">
        <f t="shared" si="19"/>
        <v>43307</v>
      </c>
      <c r="E42" s="21">
        <f t="shared" si="19"/>
        <v>43308</v>
      </c>
      <c r="F42" s="21">
        <f t="shared" si="19"/>
        <v>43309</v>
      </c>
      <c r="G42" s="21">
        <f t="shared" si="19"/>
        <v>43310</v>
      </c>
      <c r="H42" s="14"/>
      <c r="I42" s="21">
        <f t="shared" si="20"/>
        <v>43339</v>
      </c>
      <c r="J42" s="21">
        <f t="shared" si="20"/>
        <v>43340</v>
      </c>
      <c r="K42" s="21">
        <f t="shared" si="20"/>
        <v>43341</v>
      </c>
      <c r="L42" s="21">
        <f t="shared" si="20"/>
        <v>43342</v>
      </c>
      <c r="M42" s="21">
        <f t="shared" si="20"/>
        <v>43343</v>
      </c>
      <c r="N42" s="20" t="str">
        <f t="shared" si="20"/>
        <v/>
      </c>
      <c r="O42" s="20" t="str">
        <f t="shared" si="20"/>
        <v/>
      </c>
      <c r="P42" s="14"/>
      <c r="Q42" s="130">
        <f t="shared" si="23"/>
        <v>43367</v>
      </c>
      <c r="R42" s="120">
        <f t="shared" si="23"/>
        <v>43368</v>
      </c>
      <c r="S42" s="120">
        <f>IF(MONTH($Q$36)&lt;&gt;MONTH($Q$36-(WEEKDAY($Q$36,1)-($I$4-1))-IF((WEEKDAY($Q$36,1)-($I$4-1))&lt;=0,7,0)+(ROW(S42)-ROW($Q$38))*7+(COLUMN(S42)-COLUMN($Q$38)+1)),"",$Q$36-(WEEKDAY($Q$36,1)-($I$4-1))-IF((WEEKDAY($Q$36,1)-($I$4-1))&lt;=0,7,0)+(ROW(S42)-ROW($Q$38))*7+(COLUMN(S42)-COLUMN($Q$38)+1))</f>
        <v>43369</v>
      </c>
      <c r="T42" s="120">
        <f t="shared" si="22"/>
        <v>43370</v>
      </c>
      <c r="U42" s="120">
        <f t="shared" si="22"/>
        <v>43371</v>
      </c>
      <c r="V42" s="21">
        <f t="shared" si="22"/>
        <v>43372</v>
      </c>
      <c r="W42" s="21">
        <f t="shared" si="22"/>
        <v>43373</v>
      </c>
      <c r="X42" s="15"/>
      <c r="Y42" s="97"/>
      <c r="Z42" s="99"/>
      <c r="AA42" s="5"/>
      <c r="AB42" s="5"/>
      <c r="AC42" s="5"/>
      <c r="AD42" s="5"/>
      <c r="AE42" s="5"/>
      <c r="AF42" s="5"/>
      <c r="AG42" s="5"/>
      <c r="AH42" s="6"/>
    </row>
    <row r="43" spans="1:34" ht="12.75" customHeight="1">
      <c r="A43" s="21">
        <f t="shared" si="19"/>
        <v>43311</v>
      </c>
      <c r="B43" s="21">
        <f t="shared" si="19"/>
        <v>43312</v>
      </c>
      <c r="C43" s="20" t="str">
        <f t="shared" si="19"/>
        <v/>
      </c>
      <c r="D43" s="20" t="str">
        <f t="shared" si="19"/>
        <v/>
      </c>
      <c r="E43" s="20" t="str">
        <f t="shared" si="19"/>
        <v/>
      </c>
      <c r="F43" s="20" t="str">
        <f t="shared" si="19"/>
        <v/>
      </c>
      <c r="G43" s="20" t="str">
        <f t="shared" si="19"/>
        <v/>
      </c>
      <c r="H43" s="30" t="s">
        <v>22</v>
      </c>
      <c r="I43" s="20" t="str">
        <f t="shared" si="20"/>
        <v/>
      </c>
      <c r="J43" s="20" t="str">
        <f t="shared" si="20"/>
        <v/>
      </c>
      <c r="K43" s="20" t="str">
        <f t="shared" si="20"/>
        <v/>
      </c>
      <c r="L43" s="20" t="str">
        <f t="shared" si="20"/>
        <v/>
      </c>
      <c r="M43" s="20" t="str">
        <f t="shared" si="20"/>
        <v/>
      </c>
      <c r="N43" s="20" t="str">
        <f t="shared" si="20"/>
        <v/>
      </c>
      <c r="O43" s="20" t="str">
        <f t="shared" si="20"/>
        <v/>
      </c>
      <c r="P43" s="30" t="s">
        <v>23</v>
      </c>
      <c r="Q43" s="20" t="str">
        <f t="shared" si="23"/>
        <v/>
      </c>
      <c r="R43" s="20" t="str">
        <f t="shared" si="23"/>
        <v/>
      </c>
      <c r="S43" s="20" t="str">
        <f>IF(MONTH($Q$36)&lt;&gt;MONTH($Q$36-(WEEKDAY($Q$36,1)-($I$4-1))-IF((WEEKDAY($Q$36,1)-($I$4-1))&lt;=0,7,0)+(ROW(S43)-ROW($Q$38))*7+(COLUMN(S43)-COLUMN($Q$38)+1)),"",$Q$36-(WEEKDAY($Q$36,1)-($I$4-1))-IF((WEEKDAY($Q$36,1)-($I$4-1))&lt;=0,7,0)+(ROW(S43)-ROW($Q$38))*7+(COLUMN(S43)-COLUMN($Q$38)+1))</f>
        <v/>
      </c>
      <c r="T43" s="20" t="str">
        <f t="shared" si="22"/>
        <v/>
      </c>
      <c r="U43" s="20" t="str">
        <f t="shared" si="22"/>
        <v/>
      </c>
      <c r="V43" s="20" t="str">
        <f t="shared" si="22"/>
        <v/>
      </c>
      <c r="W43" s="20" t="str">
        <f t="shared" si="22"/>
        <v/>
      </c>
      <c r="X43" s="15"/>
      <c r="Y43" s="5"/>
      <c r="Z43" s="31"/>
      <c r="AA43" s="5"/>
      <c r="AB43" s="5"/>
      <c r="AC43" s="5"/>
      <c r="AD43" s="5"/>
      <c r="AE43" s="5"/>
      <c r="AF43" s="5"/>
      <c r="AG43" s="5"/>
      <c r="AH43" s="6"/>
    </row>
    <row r="44" spans="1:34" ht="12.75" customHeight="1">
      <c r="A44" s="32"/>
      <c r="B44" s="27"/>
      <c r="C44" s="27"/>
      <c r="D44" s="27"/>
      <c r="E44" s="27"/>
      <c r="F44" s="27"/>
      <c r="G44" s="27"/>
      <c r="H44" s="5"/>
      <c r="I44" s="27"/>
      <c r="J44" s="27"/>
      <c r="K44" s="27"/>
      <c r="L44" s="27"/>
      <c r="M44" s="27"/>
      <c r="N44" s="27"/>
      <c r="O44" s="27"/>
      <c r="P44" s="5"/>
      <c r="Q44" s="27"/>
      <c r="R44" s="27"/>
      <c r="S44" s="27"/>
      <c r="T44" s="27"/>
      <c r="U44" s="27"/>
      <c r="V44" s="27"/>
      <c r="W44" s="27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6"/>
    </row>
    <row r="45" spans="1:34" ht="12.75" customHeight="1">
      <c r="A45" s="3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</row>
    <row r="46" spans="1:34" ht="12.75" customHeight="1">
      <c r="A46" s="3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6"/>
    </row>
    <row r="47" spans="1:34" ht="12.75" customHeight="1">
      <c r="A47" s="34" t="s">
        <v>24</v>
      </c>
      <c r="B47" s="19"/>
      <c r="C47" s="19"/>
      <c r="D47" s="19"/>
      <c r="E47" s="19"/>
      <c r="F47" s="19"/>
      <c r="G47" s="19"/>
      <c r="H47" s="5"/>
      <c r="I47" s="35" t="s">
        <v>24</v>
      </c>
      <c r="J47" s="19"/>
      <c r="K47" s="19"/>
      <c r="L47" s="19"/>
      <c r="M47" s="19"/>
      <c r="N47" s="19"/>
      <c r="O47" s="19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6"/>
    </row>
    <row r="48" spans="1:34" ht="15.75" customHeight="1">
      <c r="A48" s="142">
        <f>DATE(YEAR(A9),MONTH(A9)-1,1)</f>
        <v>42979</v>
      </c>
      <c r="B48" s="143"/>
      <c r="C48" s="143"/>
      <c r="D48" s="143"/>
      <c r="E48" s="143"/>
      <c r="F48" s="143"/>
      <c r="G48" s="144"/>
      <c r="H48" s="14"/>
      <c r="I48" s="142">
        <f>DATE(YEAR(Q36),MONTH(Q36)+1,1)</f>
        <v>43374</v>
      </c>
      <c r="J48" s="143"/>
      <c r="K48" s="143"/>
      <c r="L48" s="143"/>
      <c r="M48" s="143"/>
      <c r="N48" s="143"/>
      <c r="O48" s="144"/>
      <c r="P48" s="1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6"/>
    </row>
    <row r="49" spans="1:34" ht="12.75" customHeight="1">
      <c r="A49" s="16" t="str">
        <f>$A$10</f>
        <v>lu</v>
      </c>
      <c r="B49" s="17" t="str">
        <f>$B$10</f>
        <v>ma</v>
      </c>
      <c r="C49" s="17" t="str">
        <f>$C$10</f>
        <v>mi</v>
      </c>
      <c r="D49" s="17" t="str">
        <f>$D$10</f>
        <v>ju</v>
      </c>
      <c r="E49" s="17" t="str">
        <f>$E$10</f>
        <v>vi</v>
      </c>
      <c r="F49" s="17" t="str">
        <f>$F$10</f>
        <v>sa</v>
      </c>
      <c r="G49" s="18" t="str">
        <f>$G$10</f>
        <v>do</v>
      </c>
      <c r="H49" s="14"/>
      <c r="I49" s="16" t="str">
        <f>$A$10</f>
        <v>lu</v>
      </c>
      <c r="J49" s="17" t="str">
        <f>$B$10</f>
        <v>ma</v>
      </c>
      <c r="K49" s="17" t="str">
        <f>$C$10</f>
        <v>mi</v>
      </c>
      <c r="L49" s="17" t="str">
        <f>$D$10</f>
        <v>ju</v>
      </c>
      <c r="M49" s="17" t="str">
        <f>$E$10</f>
        <v>vi</v>
      </c>
      <c r="N49" s="17" t="str">
        <f>$F$10</f>
        <v>sa</v>
      </c>
      <c r="O49" s="18" t="str">
        <f>$G$10</f>
        <v>do</v>
      </c>
      <c r="P49" s="1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6"/>
    </row>
    <row r="50" spans="1:34" ht="12.75" customHeight="1">
      <c r="A50" s="20" t="str">
        <f t="shared" ref="A50:G55" si="24">IF(MONTH($A$48)&lt;&gt;MONTH($A$48-(WEEKDAY($A$48,1)-($I$4-1))-IF((WEEKDAY($A$48,1)-($I$4-1))&lt;=0,7,0)+(ROW(A50)-ROW($A$50))*7+(COLUMN(A50)-COLUMN($A$50)+1)),"",$A$48-(WEEKDAY($A$48,1)-($I$4-1))-IF((WEEKDAY($A$48,1)-($I$4-1))&lt;=0,7,0)+(ROW(A50)-ROW($A$50))*7+(COLUMN(A50)-COLUMN($A$50)+1))</f>
        <v/>
      </c>
      <c r="B50" s="20" t="str">
        <f t="shared" si="24"/>
        <v/>
      </c>
      <c r="C50" s="20" t="str">
        <f t="shared" si="24"/>
        <v/>
      </c>
      <c r="D50" s="20" t="str">
        <f t="shared" si="24"/>
        <v/>
      </c>
      <c r="E50" s="21">
        <f t="shared" si="24"/>
        <v>42979</v>
      </c>
      <c r="F50" s="21">
        <f t="shared" si="24"/>
        <v>42980</v>
      </c>
      <c r="G50" s="21">
        <f t="shared" si="24"/>
        <v>42981</v>
      </c>
      <c r="H50" s="14"/>
      <c r="I50" s="21">
        <f t="shared" ref="I50:O55" si="25">IF(MONTH($I$48)&lt;&gt;MONTH($I$48-(WEEKDAY($I$48,1)-($I$4-1))-IF((WEEKDAY($I$48,1)-($I$4-1))&lt;=0,7,0)+(ROW(I50)-ROW($I$50))*7+(COLUMN(I50)-COLUMN($I$50)+1)),"",$I$48-(WEEKDAY($I$48,1)-($I$4-1))-IF((WEEKDAY($I$48,1)-($I$4-1))&lt;=0,7,0)+(ROW(I50)-ROW($I$50))*7+(COLUMN(I50)-COLUMN($I$50)+1))</f>
        <v>43374</v>
      </c>
      <c r="J50" s="21">
        <f t="shared" si="25"/>
        <v>43375</v>
      </c>
      <c r="K50" s="21">
        <f t="shared" si="25"/>
        <v>43376</v>
      </c>
      <c r="L50" s="21">
        <f t="shared" si="25"/>
        <v>43377</v>
      </c>
      <c r="M50" s="21">
        <f t="shared" si="25"/>
        <v>43378</v>
      </c>
      <c r="N50" s="21">
        <f t="shared" si="25"/>
        <v>43379</v>
      </c>
      <c r="O50" s="21">
        <f t="shared" si="25"/>
        <v>43380</v>
      </c>
      <c r="P50" s="1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6"/>
    </row>
    <row r="51" spans="1:34" ht="12.75" customHeight="1">
      <c r="A51" s="21">
        <f t="shared" si="24"/>
        <v>42982</v>
      </c>
      <c r="B51" s="21">
        <f t="shared" si="24"/>
        <v>42983</v>
      </c>
      <c r="C51" s="21">
        <f t="shared" si="24"/>
        <v>42984</v>
      </c>
      <c r="D51" s="21">
        <f t="shared" si="24"/>
        <v>42985</v>
      </c>
      <c r="E51" s="21">
        <f t="shared" si="24"/>
        <v>42986</v>
      </c>
      <c r="F51" s="21">
        <f t="shared" si="24"/>
        <v>42987</v>
      </c>
      <c r="G51" s="21">
        <f t="shared" si="24"/>
        <v>42988</v>
      </c>
      <c r="H51" s="14"/>
      <c r="I51" s="21">
        <f t="shared" si="25"/>
        <v>43381</v>
      </c>
      <c r="J51" s="21">
        <f t="shared" si="25"/>
        <v>43382</v>
      </c>
      <c r="K51" s="21">
        <f t="shared" si="25"/>
        <v>43383</v>
      </c>
      <c r="L51" s="21">
        <f t="shared" si="25"/>
        <v>43384</v>
      </c>
      <c r="M51" s="21">
        <f t="shared" si="25"/>
        <v>43385</v>
      </c>
      <c r="N51" s="21">
        <f t="shared" si="25"/>
        <v>43386</v>
      </c>
      <c r="O51" s="21">
        <f t="shared" si="25"/>
        <v>43387</v>
      </c>
      <c r="P51" s="1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6"/>
    </row>
    <row r="52" spans="1:34" ht="12.75" customHeight="1">
      <c r="A52" s="21">
        <f t="shared" si="24"/>
        <v>42989</v>
      </c>
      <c r="B52" s="21">
        <f t="shared" si="24"/>
        <v>42990</v>
      </c>
      <c r="C52" s="21">
        <f t="shared" si="24"/>
        <v>42991</v>
      </c>
      <c r="D52" s="21">
        <f t="shared" si="24"/>
        <v>42992</v>
      </c>
      <c r="E52" s="21">
        <f t="shared" si="24"/>
        <v>42993</v>
      </c>
      <c r="F52" s="21">
        <f t="shared" si="24"/>
        <v>42994</v>
      </c>
      <c r="G52" s="21">
        <f t="shared" si="24"/>
        <v>42995</v>
      </c>
      <c r="H52" s="14"/>
      <c r="I52" s="21">
        <f t="shared" si="25"/>
        <v>43388</v>
      </c>
      <c r="J52" s="21">
        <f t="shared" si="25"/>
        <v>43389</v>
      </c>
      <c r="K52" s="21">
        <f t="shared" si="25"/>
        <v>43390</v>
      </c>
      <c r="L52" s="21">
        <f t="shared" si="25"/>
        <v>43391</v>
      </c>
      <c r="M52" s="21">
        <f t="shared" si="25"/>
        <v>43392</v>
      </c>
      <c r="N52" s="21">
        <f t="shared" si="25"/>
        <v>43393</v>
      </c>
      <c r="O52" s="21">
        <f t="shared" si="25"/>
        <v>43394</v>
      </c>
      <c r="P52" s="1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6"/>
    </row>
    <row r="53" spans="1:34" ht="12.75" customHeight="1">
      <c r="A53" s="21">
        <f t="shared" si="24"/>
        <v>42996</v>
      </c>
      <c r="B53" s="21">
        <f t="shared" si="24"/>
        <v>42997</v>
      </c>
      <c r="C53" s="21">
        <f t="shared" si="24"/>
        <v>42998</v>
      </c>
      <c r="D53" s="21">
        <f t="shared" si="24"/>
        <v>42999</v>
      </c>
      <c r="E53" s="21">
        <f t="shared" si="24"/>
        <v>43000</v>
      </c>
      <c r="F53" s="21">
        <f t="shared" si="24"/>
        <v>43001</v>
      </c>
      <c r="G53" s="21">
        <f t="shared" si="24"/>
        <v>43002</v>
      </c>
      <c r="H53" s="14"/>
      <c r="I53" s="21">
        <f t="shared" si="25"/>
        <v>43395</v>
      </c>
      <c r="J53" s="21">
        <f t="shared" si="25"/>
        <v>43396</v>
      </c>
      <c r="K53" s="21">
        <f t="shared" si="25"/>
        <v>43397</v>
      </c>
      <c r="L53" s="21">
        <f t="shared" si="25"/>
        <v>43398</v>
      </c>
      <c r="M53" s="21">
        <f t="shared" si="25"/>
        <v>43399</v>
      </c>
      <c r="N53" s="21">
        <f t="shared" si="25"/>
        <v>43400</v>
      </c>
      <c r="O53" s="21">
        <f t="shared" si="25"/>
        <v>43401</v>
      </c>
      <c r="P53" s="1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6"/>
    </row>
    <row r="54" spans="1:34" ht="12.75" customHeight="1">
      <c r="A54" s="130">
        <f t="shared" si="24"/>
        <v>43003</v>
      </c>
      <c r="B54" s="130">
        <f t="shared" si="24"/>
        <v>43004</v>
      </c>
      <c r="C54" s="130">
        <f t="shared" si="24"/>
        <v>43005</v>
      </c>
      <c r="D54" s="130">
        <f t="shared" si="24"/>
        <v>43006</v>
      </c>
      <c r="E54" s="130">
        <f t="shared" si="24"/>
        <v>43007</v>
      </c>
      <c r="F54" s="21">
        <f t="shared" si="24"/>
        <v>43008</v>
      </c>
      <c r="G54" s="20" t="str">
        <f t="shared" si="24"/>
        <v/>
      </c>
      <c r="H54" s="14"/>
      <c r="I54" s="21">
        <f t="shared" si="25"/>
        <v>43402</v>
      </c>
      <c r="J54" s="21">
        <f t="shared" si="25"/>
        <v>43403</v>
      </c>
      <c r="K54" s="21">
        <f t="shared" si="25"/>
        <v>43404</v>
      </c>
      <c r="L54" s="20" t="str">
        <f t="shared" si="25"/>
        <v/>
      </c>
      <c r="M54" s="20" t="str">
        <f t="shared" si="25"/>
        <v/>
      </c>
      <c r="N54" s="20" t="str">
        <f t="shared" si="25"/>
        <v/>
      </c>
      <c r="O54" s="20" t="str">
        <f t="shared" si="25"/>
        <v/>
      </c>
      <c r="P54" s="1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6"/>
    </row>
    <row r="55" spans="1:34" ht="12.75" customHeight="1">
      <c r="A55" s="20" t="str">
        <f t="shared" si="24"/>
        <v/>
      </c>
      <c r="B55" s="20" t="str">
        <f t="shared" si="24"/>
        <v/>
      </c>
      <c r="C55" s="20" t="str">
        <f t="shared" si="24"/>
        <v/>
      </c>
      <c r="D55" s="20" t="str">
        <f t="shared" si="24"/>
        <v/>
      </c>
      <c r="E55" s="20" t="str">
        <f t="shared" si="24"/>
        <v/>
      </c>
      <c r="F55" s="20" t="str">
        <f t="shared" si="24"/>
        <v/>
      </c>
      <c r="G55" s="20" t="str">
        <f t="shared" si="24"/>
        <v/>
      </c>
      <c r="H55" s="36"/>
      <c r="I55" s="20" t="str">
        <f t="shared" si="25"/>
        <v/>
      </c>
      <c r="J55" s="20" t="str">
        <f t="shared" si="25"/>
        <v/>
      </c>
      <c r="K55" s="20" t="str">
        <f t="shared" si="25"/>
        <v/>
      </c>
      <c r="L55" s="20" t="str">
        <f t="shared" si="25"/>
        <v/>
      </c>
      <c r="M55" s="20" t="str">
        <f t="shared" si="25"/>
        <v/>
      </c>
      <c r="N55" s="20" t="str">
        <f t="shared" si="25"/>
        <v/>
      </c>
      <c r="O55" s="20" t="str">
        <f t="shared" si="25"/>
        <v/>
      </c>
      <c r="P55" s="37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9"/>
    </row>
  </sheetData>
  <mergeCells count="52">
    <mergeCell ref="Z14:AC14"/>
    <mergeCell ref="Z13:AC13"/>
    <mergeCell ref="Z17:AC17"/>
    <mergeCell ref="Z20:AC20"/>
    <mergeCell ref="Z19:AC19"/>
    <mergeCell ref="Z18:AC18"/>
    <mergeCell ref="Z15:AC15"/>
    <mergeCell ref="Z37:AC37"/>
    <mergeCell ref="Z23:AC23"/>
    <mergeCell ref="Z24:AC24"/>
    <mergeCell ref="Z25:AC25"/>
    <mergeCell ref="Z26:AC26"/>
    <mergeCell ref="Z12:AC12"/>
    <mergeCell ref="Z41:AC41"/>
    <mergeCell ref="Z38:AC38"/>
    <mergeCell ref="Z39:AC40"/>
    <mergeCell ref="Q2:AB2"/>
    <mergeCell ref="Z27:AC27"/>
    <mergeCell ref="Z30:AC30"/>
    <mergeCell ref="Z31:AC31"/>
    <mergeCell ref="Z32:AC32"/>
    <mergeCell ref="Z33:AC33"/>
    <mergeCell ref="Z36:AC36"/>
    <mergeCell ref="Z16:AC16"/>
    <mergeCell ref="Z9:AC9"/>
    <mergeCell ref="Q3:AB3"/>
    <mergeCell ref="Q4:AB4"/>
    <mergeCell ref="Z21:AC21"/>
    <mergeCell ref="A48:G48"/>
    <mergeCell ref="Q36:W36"/>
    <mergeCell ref="A6:W6"/>
    <mergeCell ref="Q9:W9"/>
    <mergeCell ref="A4:C4"/>
    <mergeCell ref="A27:G27"/>
    <mergeCell ref="Q18:W18"/>
    <mergeCell ref="I48:O48"/>
    <mergeCell ref="A2:K2"/>
    <mergeCell ref="A3:C3"/>
    <mergeCell ref="Q27:W27"/>
    <mergeCell ref="I36:O36"/>
    <mergeCell ref="E4:G4"/>
    <mergeCell ref="I18:O18"/>
    <mergeCell ref="A9:G9"/>
    <mergeCell ref="A7:W7"/>
    <mergeCell ref="A18:G18"/>
    <mergeCell ref="I9:O9"/>
    <mergeCell ref="L4:O4"/>
    <mergeCell ref="I3:O3"/>
    <mergeCell ref="E3:G3"/>
    <mergeCell ref="I27:O27"/>
    <mergeCell ref="A36:G36"/>
    <mergeCell ref="I4:K4"/>
  </mergeCells>
  <pageMargins left="0.75" right="0.75" top="0.5" bottom="0.5" header="0.5" footer="0.5"/>
  <headerFooter>
    <oddFooter>&amp;C&amp;"Helvetica,Regular"&amp;12&amp;K000000&amp;P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8"/>
  <sheetViews>
    <sheetView showGridLines="0" zoomScale="70" zoomScaleNormal="70" zoomScalePageLayoutView="70" workbookViewId="0">
      <selection activeCell="I29" sqref="I29:J30"/>
    </sheetView>
  </sheetViews>
  <sheetFormatPr baseColWidth="10" defaultColWidth="9.1640625" defaultRowHeight="12.75" customHeight="1" x14ac:dyDescent="0"/>
  <cols>
    <col min="1" max="1" width="4.1640625" style="71" customWidth="1"/>
    <col min="2" max="2" width="13.6640625" style="71" customWidth="1"/>
    <col min="3" max="3" width="4.1640625" style="71" customWidth="1"/>
    <col min="4" max="4" width="13.6640625" style="71" customWidth="1"/>
    <col min="5" max="5" width="4.1640625" style="71" customWidth="1"/>
    <col min="6" max="6" width="13.6640625" style="71" customWidth="1"/>
    <col min="7" max="7" width="4.1640625" style="71" customWidth="1"/>
    <col min="8" max="8" width="13.6640625" style="71" customWidth="1"/>
    <col min="9" max="9" width="4.1640625" style="71" customWidth="1"/>
    <col min="10" max="10" width="13.6640625" style="71" customWidth="1"/>
    <col min="11" max="11" width="4.1640625" style="71" customWidth="1"/>
    <col min="12" max="12" width="13.6640625" style="71" customWidth="1"/>
    <col min="13" max="13" width="4.1640625" style="71" customWidth="1"/>
    <col min="14" max="14" width="13.6640625" style="71" customWidth="1"/>
    <col min="15" max="256" width="9.1640625" style="71" customWidth="1"/>
  </cols>
  <sheetData>
    <row r="1" spans="1:14" ht="50" customHeight="1">
      <c r="A1" s="225" t="str">
        <f>IF(Calendario!$Q$4="","",Calendario!$Q$4)</f>
        <v>Master en Educación Emocional, Social y de la Creatividad</v>
      </c>
      <c r="B1" s="226"/>
      <c r="C1" s="226"/>
      <c r="D1" s="226"/>
      <c r="E1" s="226"/>
      <c r="F1" s="226"/>
      <c r="G1" s="226"/>
      <c r="H1" s="222">
        <f>Calendario!Q27</f>
        <v>43252</v>
      </c>
      <c r="I1" s="222"/>
      <c r="J1" s="222"/>
      <c r="K1" s="222"/>
      <c r="L1" s="222"/>
      <c r="M1" s="222"/>
      <c r="N1" s="223"/>
    </row>
    <row r="2" spans="1:14" ht="15.75" customHeight="1">
      <c r="A2" s="215" t="str">
        <f>o!A2:B2</f>
        <v>lunes</v>
      </c>
      <c r="B2" s="216"/>
      <c r="C2" s="217" t="str">
        <f>o!C2:D2</f>
        <v>martes</v>
      </c>
      <c r="D2" s="216"/>
      <c r="E2" s="217" t="str">
        <f>o!E2:F2</f>
        <v>miércoles</v>
      </c>
      <c r="F2" s="216"/>
      <c r="G2" s="217" t="str">
        <f>o!G2:H2</f>
        <v>jueves</v>
      </c>
      <c r="H2" s="216"/>
      <c r="I2" s="217" t="str">
        <f>o!I2:J2</f>
        <v>viernes</v>
      </c>
      <c r="J2" s="216"/>
      <c r="K2" s="217" t="str">
        <f>o!K2:L2</f>
        <v>sábado</v>
      </c>
      <c r="L2" s="216"/>
      <c r="M2" s="217" t="str">
        <f>o!M2:N2</f>
        <v>domingo</v>
      </c>
      <c r="N2" s="224"/>
    </row>
    <row r="3" spans="1:14" ht="18" customHeight="1">
      <c r="A3" s="41" t="str">
        <f>Calendario!Q29</f>
        <v/>
      </c>
      <c r="B3" s="42"/>
      <c r="C3" s="41" t="str">
        <f>Calendario!R29</f>
        <v/>
      </c>
      <c r="D3" s="42"/>
      <c r="E3" s="41" t="str">
        <f>Calendario!S29</f>
        <v/>
      </c>
      <c r="F3" s="42"/>
      <c r="G3" s="41" t="str">
        <f>Calendario!T29</f>
        <v/>
      </c>
      <c r="H3" s="42"/>
      <c r="I3" s="43">
        <f>Calendario!U29</f>
        <v>43252</v>
      </c>
      <c r="J3" s="42"/>
      <c r="K3" s="43">
        <f>Calendario!V29</f>
        <v>43253</v>
      </c>
      <c r="L3" s="42"/>
      <c r="M3" s="43">
        <f>Calendario!W29</f>
        <v>43254</v>
      </c>
      <c r="N3" s="42"/>
    </row>
    <row r="4" spans="1:14" ht="12.75" customHeight="1">
      <c r="A4" s="208"/>
      <c r="B4" s="209"/>
      <c r="C4" s="208"/>
      <c r="D4" s="209"/>
      <c r="E4" s="208"/>
      <c r="F4" s="209"/>
      <c r="G4" s="208"/>
      <c r="H4" s="209"/>
      <c r="I4" s="208"/>
      <c r="J4" s="209"/>
      <c r="K4" s="208"/>
      <c r="L4" s="209"/>
      <c r="M4" s="208"/>
      <c r="N4" s="209"/>
    </row>
    <row r="5" spans="1:14" ht="12.75" customHeight="1">
      <c r="A5" s="208"/>
      <c r="B5" s="209"/>
      <c r="C5" s="208"/>
      <c r="D5" s="209"/>
      <c r="E5" s="208"/>
      <c r="F5" s="209"/>
      <c r="G5" s="208"/>
      <c r="H5" s="209"/>
      <c r="I5" s="208"/>
      <c r="J5" s="209"/>
      <c r="K5" s="208"/>
      <c r="L5" s="209"/>
      <c r="M5" s="208"/>
      <c r="N5" s="209"/>
    </row>
    <row r="6" spans="1:14" ht="12.75" customHeight="1">
      <c r="A6" s="208"/>
      <c r="B6" s="209"/>
      <c r="C6" s="208"/>
      <c r="D6" s="209"/>
      <c r="E6" s="208"/>
      <c r="F6" s="209"/>
      <c r="G6" s="208"/>
      <c r="H6" s="209"/>
      <c r="I6" s="208"/>
      <c r="J6" s="209"/>
      <c r="K6" s="208"/>
      <c r="L6" s="209"/>
      <c r="M6" s="208"/>
      <c r="N6" s="209"/>
    </row>
    <row r="7" spans="1:14" ht="12.75" customHeight="1">
      <c r="A7" s="212"/>
      <c r="B7" s="209"/>
      <c r="C7" s="212"/>
      <c r="D7" s="209"/>
      <c r="E7" s="212"/>
      <c r="F7" s="209"/>
      <c r="G7" s="212"/>
      <c r="H7" s="209"/>
      <c r="I7" s="212"/>
      <c r="J7" s="209"/>
      <c r="K7" s="212"/>
      <c r="L7" s="209"/>
      <c r="M7" s="212"/>
      <c r="N7" s="209"/>
    </row>
    <row r="8" spans="1:14" ht="12.75" customHeight="1">
      <c r="A8" s="210"/>
      <c r="B8" s="211"/>
      <c r="C8" s="210"/>
      <c r="D8" s="211"/>
      <c r="E8" s="210"/>
      <c r="F8" s="211"/>
      <c r="G8" s="210"/>
      <c r="H8" s="211"/>
      <c r="I8" s="210"/>
      <c r="J8" s="211"/>
      <c r="K8" s="210"/>
      <c r="L8" s="211"/>
      <c r="M8" s="210"/>
      <c r="N8" s="211"/>
    </row>
    <row r="9" spans="1:14" ht="18" customHeight="1">
      <c r="A9" s="43">
        <f>Calendario!Q30</f>
        <v>43255</v>
      </c>
      <c r="B9" s="42"/>
      <c r="C9" s="43">
        <f>Calendario!R30</f>
        <v>43256</v>
      </c>
      <c r="D9" s="42"/>
      <c r="E9" s="43">
        <f>Calendario!S30</f>
        <v>43257</v>
      </c>
      <c r="F9" s="42"/>
      <c r="G9" s="43">
        <f>Calendario!T30</f>
        <v>43258</v>
      </c>
      <c r="H9" s="42"/>
      <c r="I9" s="43">
        <f>Calendario!U30</f>
        <v>43259</v>
      </c>
      <c r="J9" s="42"/>
      <c r="K9" s="43">
        <f>Calendario!V30</f>
        <v>43260</v>
      </c>
      <c r="L9" s="42"/>
      <c r="M9" s="43">
        <f>Calendario!W30</f>
        <v>43261</v>
      </c>
      <c r="N9" s="42"/>
    </row>
    <row r="10" spans="1:14" ht="12.75" customHeight="1">
      <c r="A10" s="208"/>
      <c r="B10" s="209"/>
      <c r="C10" s="208"/>
      <c r="D10" s="209"/>
      <c r="E10" s="208"/>
      <c r="F10" s="209"/>
      <c r="G10" s="208"/>
      <c r="H10" s="209"/>
      <c r="I10" s="208"/>
      <c r="J10" s="209"/>
      <c r="K10" s="208"/>
      <c r="L10" s="209"/>
      <c r="M10" s="208"/>
      <c r="N10" s="209"/>
    </row>
    <row r="11" spans="1:14" ht="12.75" customHeight="1">
      <c r="A11" s="208"/>
      <c r="B11" s="209"/>
      <c r="C11" s="208"/>
      <c r="D11" s="209"/>
      <c r="E11" s="208"/>
      <c r="F11" s="209"/>
      <c r="G11" s="208"/>
      <c r="H11" s="209"/>
      <c r="I11" s="208"/>
      <c r="J11" s="209"/>
      <c r="K11" s="208"/>
      <c r="L11" s="209"/>
      <c r="M11" s="208"/>
      <c r="N11" s="209"/>
    </row>
    <row r="12" spans="1:14" ht="12.75" customHeight="1">
      <c r="A12" s="208"/>
      <c r="B12" s="209"/>
      <c r="C12" s="208"/>
      <c r="D12" s="209"/>
      <c r="E12" s="208"/>
      <c r="F12" s="209"/>
      <c r="G12" s="208"/>
      <c r="H12" s="209"/>
      <c r="I12" s="208"/>
      <c r="J12" s="209"/>
      <c r="K12" s="208"/>
      <c r="L12" s="209"/>
      <c r="M12" s="208"/>
      <c r="N12" s="209"/>
    </row>
    <row r="13" spans="1:14" ht="12.75" customHeight="1">
      <c r="A13" s="212"/>
      <c r="B13" s="209"/>
      <c r="C13" s="212"/>
      <c r="D13" s="209"/>
      <c r="E13" s="212"/>
      <c r="F13" s="209"/>
      <c r="G13" s="212"/>
      <c r="H13" s="209"/>
      <c r="I13" s="212"/>
      <c r="J13" s="209"/>
      <c r="K13" s="212"/>
      <c r="L13" s="209"/>
      <c r="M13" s="212"/>
      <c r="N13" s="209"/>
    </row>
    <row r="14" spans="1:14" ht="12.75" customHeight="1">
      <c r="A14" s="210"/>
      <c r="B14" s="211"/>
      <c r="C14" s="210"/>
      <c r="D14" s="211"/>
      <c r="E14" s="210"/>
      <c r="F14" s="211"/>
      <c r="G14" s="210"/>
      <c r="H14" s="211"/>
      <c r="I14" s="210"/>
      <c r="J14" s="211"/>
      <c r="K14" s="210"/>
      <c r="L14" s="211"/>
      <c r="M14" s="210"/>
      <c r="N14" s="211"/>
    </row>
    <row r="15" spans="1:14" ht="18" customHeight="1">
      <c r="A15" s="43">
        <f>Calendario!Q31</f>
        <v>43262</v>
      </c>
      <c r="B15" s="42"/>
      <c r="C15" s="43">
        <f>Calendario!R31</f>
        <v>43263</v>
      </c>
      <c r="D15" s="42"/>
      <c r="E15" s="43">
        <f>Calendario!S31</f>
        <v>43264</v>
      </c>
      <c r="F15" s="42"/>
      <c r="G15" s="43">
        <f>Calendario!T31</f>
        <v>43265</v>
      </c>
      <c r="H15" s="42"/>
      <c r="I15" s="43">
        <f>Calendario!U31</f>
        <v>43266</v>
      </c>
      <c r="J15" s="42"/>
      <c r="K15" s="43">
        <f>Calendario!V31</f>
        <v>43267</v>
      </c>
      <c r="L15" s="42"/>
      <c r="M15" s="43">
        <f>Calendario!W31</f>
        <v>43268</v>
      </c>
      <c r="N15" s="42"/>
    </row>
    <row r="16" spans="1:14" ht="12.75" customHeight="1">
      <c r="A16" s="208"/>
      <c r="B16" s="209"/>
      <c r="C16" s="208"/>
      <c r="D16" s="209"/>
      <c r="E16" s="208"/>
      <c r="F16" s="209"/>
      <c r="G16" s="208"/>
      <c r="H16" s="209"/>
      <c r="I16" s="208"/>
      <c r="J16" s="209"/>
      <c r="K16" s="208"/>
      <c r="L16" s="209"/>
      <c r="M16" s="208"/>
      <c r="N16" s="209"/>
    </row>
    <row r="17" spans="1:14" ht="12.75" customHeight="1">
      <c r="A17" s="208"/>
      <c r="B17" s="209"/>
      <c r="C17" s="208"/>
      <c r="D17" s="209"/>
      <c r="E17" s="208"/>
      <c r="F17" s="209"/>
      <c r="G17" s="208"/>
      <c r="H17" s="209"/>
      <c r="I17" s="208"/>
      <c r="J17" s="209"/>
      <c r="K17" s="208"/>
      <c r="L17" s="209"/>
      <c r="M17" s="208"/>
      <c r="N17" s="209"/>
    </row>
    <row r="18" spans="1:14" ht="12.75" customHeight="1">
      <c r="A18" s="208"/>
      <c r="B18" s="209"/>
      <c r="C18" s="208"/>
      <c r="D18" s="209"/>
      <c r="E18" s="208"/>
      <c r="F18" s="209"/>
      <c r="G18" s="208"/>
      <c r="H18" s="209"/>
      <c r="I18" s="208"/>
      <c r="J18" s="209"/>
      <c r="K18" s="208"/>
      <c r="L18" s="209"/>
      <c r="M18" s="208"/>
      <c r="N18" s="209"/>
    </row>
    <row r="19" spans="1:14" ht="12.75" customHeight="1">
      <c r="A19" s="212"/>
      <c r="B19" s="209"/>
      <c r="C19" s="212"/>
      <c r="D19" s="209"/>
      <c r="E19" s="212"/>
      <c r="F19" s="209"/>
      <c r="G19" s="212"/>
      <c r="H19" s="209"/>
      <c r="I19" s="212"/>
      <c r="J19" s="209"/>
      <c r="K19" s="212"/>
      <c r="L19" s="209"/>
      <c r="M19" s="212"/>
      <c r="N19" s="209"/>
    </row>
    <row r="20" spans="1:14" ht="12.75" customHeight="1">
      <c r="A20" s="210"/>
      <c r="B20" s="211"/>
      <c r="C20" s="210"/>
      <c r="D20" s="211"/>
      <c r="E20" s="210"/>
      <c r="F20" s="211"/>
      <c r="G20" s="210"/>
      <c r="H20" s="211"/>
      <c r="I20" s="210"/>
      <c r="J20" s="211"/>
      <c r="K20" s="210"/>
      <c r="L20" s="211"/>
      <c r="M20" s="210"/>
      <c r="N20" s="211"/>
    </row>
    <row r="21" spans="1:14" ht="18" customHeight="1">
      <c r="A21" s="43">
        <f>Calendario!Q32</f>
        <v>43269</v>
      </c>
      <c r="B21" s="42"/>
      <c r="C21" s="43">
        <f>Calendario!R32</f>
        <v>43270</v>
      </c>
      <c r="D21" s="42"/>
      <c r="E21" s="43">
        <f>Calendario!S32</f>
        <v>43271</v>
      </c>
      <c r="F21" s="42"/>
      <c r="G21" s="43">
        <f>Calendario!T32</f>
        <v>43272</v>
      </c>
      <c r="H21" s="42"/>
      <c r="I21" s="43">
        <f>Calendario!U32</f>
        <v>43273</v>
      </c>
      <c r="J21" s="42"/>
      <c r="K21" s="43">
        <f>Calendario!V32</f>
        <v>43274</v>
      </c>
      <c r="L21" s="42"/>
      <c r="M21" s="43">
        <f>Calendario!W32</f>
        <v>43275</v>
      </c>
      <c r="N21" s="42"/>
    </row>
    <row r="22" spans="1:14" ht="12.75" customHeight="1">
      <c r="A22" s="208"/>
      <c r="B22" s="209"/>
      <c r="C22" s="208"/>
      <c r="D22" s="209"/>
      <c r="E22" s="208"/>
      <c r="F22" s="209"/>
      <c r="G22" s="208"/>
      <c r="H22" s="209"/>
      <c r="I22" s="208"/>
      <c r="J22" s="209"/>
      <c r="K22" s="208"/>
      <c r="L22" s="209"/>
      <c r="M22" s="208"/>
      <c r="N22" s="209"/>
    </row>
    <row r="23" spans="1:14" ht="12.75" customHeight="1">
      <c r="A23" s="208"/>
      <c r="B23" s="209"/>
      <c r="C23" s="208"/>
      <c r="D23" s="209"/>
      <c r="E23" s="208"/>
      <c r="F23" s="209"/>
      <c r="G23" s="208"/>
      <c r="H23" s="209"/>
      <c r="I23" s="208"/>
      <c r="J23" s="209"/>
      <c r="K23" s="208"/>
      <c r="L23" s="209"/>
      <c r="M23" s="208"/>
      <c r="N23" s="209"/>
    </row>
    <row r="24" spans="1:14" ht="12.75" customHeight="1">
      <c r="A24" s="208"/>
      <c r="B24" s="209"/>
      <c r="C24" s="208"/>
      <c r="D24" s="209"/>
      <c r="E24" s="208"/>
      <c r="F24" s="209"/>
      <c r="G24" s="208"/>
      <c r="H24" s="209"/>
      <c r="I24" s="208"/>
      <c r="J24" s="209"/>
      <c r="K24" s="208"/>
      <c r="L24" s="209"/>
      <c r="M24" s="208"/>
      <c r="N24" s="209"/>
    </row>
    <row r="25" spans="1:14" ht="12.75" customHeight="1">
      <c r="A25" s="212"/>
      <c r="B25" s="209"/>
      <c r="C25" s="212"/>
      <c r="D25" s="209"/>
      <c r="E25" s="212"/>
      <c r="F25" s="209"/>
      <c r="G25" s="212"/>
      <c r="H25" s="209"/>
      <c r="I25" s="212"/>
      <c r="J25" s="209"/>
      <c r="K25" s="212"/>
      <c r="L25" s="209"/>
      <c r="M25" s="212"/>
      <c r="N25" s="209"/>
    </row>
    <row r="26" spans="1:14" ht="12.75" customHeight="1">
      <c r="A26" s="210"/>
      <c r="B26" s="211"/>
      <c r="C26" s="210"/>
      <c r="D26" s="211"/>
      <c r="E26" s="210"/>
      <c r="F26" s="211"/>
      <c r="G26" s="210"/>
      <c r="H26" s="211"/>
      <c r="I26" s="210"/>
      <c r="J26" s="211"/>
      <c r="K26" s="210"/>
      <c r="L26" s="211"/>
      <c r="M26" s="210"/>
      <c r="N26" s="211"/>
    </row>
    <row r="27" spans="1:14" ht="18" customHeight="1">
      <c r="A27" s="43">
        <f>Calendario!Q33</f>
        <v>43276</v>
      </c>
      <c r="B27" s="42"/>
      <c r="C27" s="43">
        <f>Calendario!R33</f>
        <v>43277</v>
      </c>
      <c r="D27" s="42"/>
      <c r="E27" s="43">
        <f>Calendario!S33</f>
        <v>43278</v>
      </c>
      <c r="F27" s="42"/>
      <c r="G27" s="43">
        <f>Calendario!T33</f>
        <v>43279</v>
      </c>
      <c r="H27" s="42"/>
      <c r="I27" s="43">
        <f>Calendario!U33</f>
        <v>43280</v>
      </c>
      <c r="J27" s="42"/>
      <c r="K27" s="43">
        <f>Calendario!V33</f>
        <v>43281</v>
      </c>
      <c r="L27" s="42"/>
      <c r="M27" s="41" t="str">
        <f>Calendario!W33</f>
        <v/>
      </c>
      <c r="N27" s="42"/>
    </row>
    <row r="28" spans="1:14" ht="12.75" customHeight="1">
      <c r="A28" s="208"/>
      <c r="B28" s="209"/>
      <c r="C28" s="208"/>
      <c r="D28" s="209"/>
      <c r="E28" s="208"/>
      <c r="F28" s="209"/>
      <c r="G28" s="208"/>
      <c r="H28" s="209"/>
      <c r="I28" s="208"/>
      <c r="J28" s="209"/>
      <c r="K28" s="208"/>
      <c r="L28" s="209"/>
      <c r="M28" s="208"/>
      <c r="N28" s="209"/>
    </row>
    <row r="29" spans="1:14" ht="12.75" customHeight="1">
      <c r="A29" s="208"/>
      <c r="B29" s="209"/>
      <c r="C29" s="208"/>
      <c r="D29" s="209"/>
      <c r="E29" s="208"/>
      <c r="F29" s="209"/>
      <c r="G29" s="208"/>
      <c r="H29" s="209"/>
      <c r="K29" s="208"/>
      <c r="L29" s="209"/>
      <c r="M29" s="208"/>
      <c r="N29" s="209"/>
    </row>
    <row r="30" spans="1:14" ht="12.75" customHeight="1">
      <c r="A30" s="208"/>
      <c r="B30" s="209"/>
      <c r="C30" s="208"/>
      <c r="D30" s="209"/>
      <c r="E30" s="208"/>
      <c r="F30" s="209"/>
      <c r="G30" s="208"/>
      <c r="H30" s="209"/>
      <c r="K30" s="208"/>
      <c r="L30" s="209"/>
      <c r="M30" s="208"/>
      <c r="N30" s="209"/>
    </row>
    <row r="31" spans="1:14" ht="12.75" customHeight="1">
      <c r="A31" s="212"/>
      <c r="B31" s="209"/>
      <c r="C31" s="212"/>
      <c r="D31" s="209"/>
      <c r="E31" s="212"/>
      <c r="F31" s="209"/>
      <c r="G31" s="212"/>
      <c r="H31" s="209"/>
      <c r="I31" s="110"/>
      <c r="J31" s="61"/>
      <c r="K31" s="212"/>
      <c r="L31" s="209"/>
      <c r="M31" s="212"/>
      <c r="N31" s="209"/>
    </row>
    <row r="32" spans="1:14" ht="12.75" customHeight="1">
      <c r="A32" s="210"/>
      <c r="B32" s="211"/>
      <c r="C32" s="210"/>
      <c r="D32" s="211"/>
      <c r="E32" s="210"/>
      <c r="F32" s="211"/>
      <c r="G32" s="210"/>
      <c r="H32" s="211"/>
      <c r="I32" s="210"/>
      <c r="J32" s="211"/>
      <c r="K32" s="210"/>
      <c r="L32" s="211"/>
      <c r="M32" s="210"/>
      <c r="N32" s="211"/>
    </row>
    <row r="33" spans="1:14" ht="18" customHeight="1">
      <c r="A33" s="41" t="str">
        <f>Calendario!Q34</f>
        <v/>
      </c>
      <c r="B33" s="42"/>
      <c r="C33" s="41" t="str">
        <f>Calendario!R34</f>
        <v/>
      </c>
      <c r="D33" s="42"/>
      <c r="E33" s="48"/>
      <c r="F33" s="13"/>
      <c r="G33" s="49"/>
      <c r="H33" s="50"/>
      <c r="I33" s="51" t="s">
        <v>37</v>
      </c>
      <c r="J33" s="49"/>
      <c r="K33" s="49"/>
      <c r="L33" s="49"/>
      <c r="M33" s="49"/>
      <c r="N33" s="50"/>
    </row>
    <row r="34" spans="1:14" ht="12.75" customHeight="1">
      <c r="A34" s="208"/>
      <c r="B34" s="209"/>
      <c r="C34" s="208"/>
      <c r="D34" s="209"/>
      <c r="E34" s="9"/>
      <c r="F34" s="52"/>
      <c r="G34" s="52"/>
      <c r="H34" s="53"/>
      <c r="I34" s="54"/>
      <c r="J34" s="52"/>
      <c r="K34" s="52"/>
      <c r="L34" s="52"/>
      <c r="M34" s="52"/>
      <c r="N34" s="53"/>
    </row>
    <row r="35" spans="1:14" ht="12.75" customHeight="1">
      <c r="A35" s="208"/>
      <c r="B35" s="209"/>
      <c r="C35" s="208"/>
      <c r="D35" s="209"/>
      <c r="E35" s="9"/>
      <c r="F35" s="52"/>
      <c r="G35" s="52"/>
      <c r="H35" s="53"/>
      <c r="I35" s="54"/>
      <c r="J35" s="52"/>
      <c r="K35" s="52"/>
      <c r="L35" s="52"/>
      <c r="M35" s="52"/>
      <c r="N35" s="53"/>
    </row>
    <row r="36" spans="1:14" ht="12.75" customHeight="1">
      <c r="A36" s="208"/>
      <c r="B36" s="209"/>
      <c r="C36" s="208"/>
      <c r="D36" s="209"/>
      <c r="E36" s="9"/>
      <c r="F36" s="52"/>
      <c r="G36" s="52"/>
      <c r="H36" s="53"/>
      <c r="I36" s="54"/>
      <c r="J36" s="52"/>
      <c r="K36" s="52"/>
      <c r="L36" s="52"/>
      <c r="M36" s="52"/>
      <c r="N36" s="53"/>
    </row>
    <row r="37" spans="1:14" ht="12.75" customHeight="1">
      <c r="A37" s="212"/>
      <c r="B37" s="209"/>
      <c r="C37" s="212"/>
      <c r="D37" s="209"/>
      <c r="E37" s="9"/>
      <c r="F37" s="52"/>
      <c r="G37" s="52"/>
      <c r="H37" s="53"/>
      <c r="I37" s="54"/>
      <c r="J37" s="52"/>
      <c r="K37" s="52"/>
      <c r="L37" s="52"/>
      <c r="M37" s="251" t="s">
        <v>39</v>
      </c>
      <c r="N37" s="252"/>
    </row>
    <row r="38" spans="1:14" ht="12.75" customHeight="1">
      <c r="A38" s="210"/>
      <c r="B38" s="211"/>
      <c r="C38" s="244" t="s">
        <v>23</v>
      </c>
      <c r="D38" s="245"/>
      <c r="E38" s="55" t="s">
        <v>22</v>
      </c>
      <c r="F38" s="56"/>
      <c r="G38" s="56"/>
      <c r="H38" s="57" t="s">
        <v>23</v>
      </c>
      <c r="I38" s="58"/>
      <c r="J38" s="56"/>
      <c r="K38" s="246" t="s">
        <v>40</v>
      </c>
      <c r="L38" s="247"/>
      <c r="M38" s="247"/>
      <c r="N38" s="248"/>
    </row>
  </sheetData>
  <mergeCells count="193">
    <mergeCell ref="C34:D34"/>
    <mergeCell ref="M37:N37"/>
    <mergeCell ref="K28:L28"/>
    <mergeCell ref="M20:N20"/>
    <mergeCell ref="M10:N10"/>
    <mergeCell ref="K18:L18"/>
    <mergeCell ref="I26:J26"/>
    <mergeCell ref="M11:N11"/>
    <mergeCell ref="K19:L19"/>
    <mergeCell ref="K20:L20"/>
    <mergeCell ref="I28:J28"/>
    <mergeCell ref="M12:N12"/>
    <mergeCell ref="A1:G1"/>
    <mergeCell ref="M31:N31"/>
    <mergeCell ref="K16:L16"/>
    <mergeCell ref="M8:N8"/>
    <mergeCell ref="I24:J24"/>
    <mergeCell ref="G32:H32"/>
    <mergeCell ref="M30:N30"/>
    <mergeCell ref="K31:L31"/>
    <mergeCell ref="M23:N23"/>
    <mergeCell ref="C17:D17"/>
    <mergeCell ref="A25:B25"/>
    <mergeCell ref="M24:N24"/>
    <mergeCell ref="K32:L32"/>
    <mergeCell ref="M26:N26"/>
    <mergeCell ref="M28:N28"/>
    <mergeCell ref="K29:L29"/>
    <mergeCell ref="C22:D22"/>
    <mergeCell ref="A30:B30"/>
    <mergeCell ref="M29:N29"/>
    <mergeCell ref="K30:L30"/>
    <mergeCell ref="M22:N22"/>
    <mergeCell ref="K26:L26"/>
    <mergeCell ref="M18:N18"/>
    <mergeCell ref="M19:N19"/>
    <mergeCell ref="A38:B38"/>
    <mergeCell ref="M16:N16"/>
    <mergeCell ref="K24:L24"/>
    <mergeCell ref="I32:J32"/>
    <mergeCell ref="M32:N32"/>
    <mergeCell ref="K6:L6"/>
    <mergeCell ref="I14:J14"/>
    <mergeCell ref="G22:H22"/>
    <mergeCell ref="E30:F30"/>
    <mergeCell ref="C38:D38"/>
    <mergeCell ref="M17:N17"/>
    <mergeCell ref="K25:L25"/>
    <mergeCell ref="K22:L22"/>
    <mergeCell ref="M14:N14"/>
    <mergeCell ref="C35:D35"/>
    <mergeCell ref="I11:J11"/>
    <mergeCell ref="G19:H19"/>
    <mergeCell ref="K11:L11"/>
    <mergeCell ref="I19:J19"/>
    <mergeCell ref="C19:D19"/>
    <mergeCell ref="E11:F11"/>
    <mergeCell ref="A35:B35"/>
    <mergeCell ref="G11:H11"/>
    <mergeCell ref="K38:N38"/>
    <mergeCell ref="I2:J2"/>
    <mergeCell ref="E18:F18"/>
    <mergeCell ref="C26:D26"/>
    <mergeCell ref="A34:B34"/>
    <mergeCell ref="G10:H10"/>
    <mergeCell ref="K5:L5"/>
    <mergeCell ref="I13:J13"/>
    <mergeCell ref="E29:F29"/>
    <mergeCell ref="C37:D37"/>
    <mergeCell ref="C11:D11"/>
    <mergeCell ref="A19:B19"/>
    <mergeCell ref="C6:D6"/>
    <mergeCell ref="A14:B14"/>
    <mergeCell ref="C8:D8"/>
    <mergeCell ref="A16:B16"/>
    <mergeCell ref="E8:F8"/>
    <mergeCell ref="C16:D16"/>
    <mergeCell ref="A24:B24"/>
    <mergeCell ref="G8:H8"/>
    <mergeCell ref="K17:L17"/>
    <mergeCell ref="I25:J25"/>
    <mergeCell ref="E17:F17"/>
    <mergeCell ref="C25:D25"/>
    <mergeCell ref="A37:B37"/>
    <mergeCell ref="M6:N6"/>
    <mergeCell ref="K14:L14"/>
    <mergeCell ref="I22:J22"/>
    <mergeCell ref="G30:H30"/>
    <mergeCell ref="K13:L13"/>
    <mergeCell ref="A17:B17"/>
    <mergeCell ref="I17:J17"/>
    <mergeCell ref="A28:B28"/>
    <mergeCell ref="A36:B36"/>
    <mergeCell ref="A32:B32"/>
    <mergeCell ref="A29:B29"/>
    <mergeCell ref="A20:B20"/>
    <mergeCell ref="A23:B23"/>
    <mergeCell ref="C36:D36"/>
    <mergeCell ref="M25:N25"/>
    <mergeCell ref="K23:L23"/>
    <mergeCell ref="I8:J8"/>
    <mergeCell ref="G16:H16"/>
    <mergeCell ref="E24:F24"/>
    <mergeCell ref="C32:D32"/>
    <mergeCell ref="K8:L8"/>
    <mergeCell ref="I16:J16"/>
    <mergeCell ref="G24:H24"/>
    <mergeCell ref="E32:F32"/>
    <mergeCell ref="I5:J5"/>
    <mergeCell ref="G13:H13"/>
    <mergeCell ref="C29:D29"/>
    <mergeCell ref="E16:F16"/>
    <mergeCell ref="C24:D24"/>
    <mergeCell ref="I6:J6"/>
    <mergeCell ref="G14:H14"/>
    <mergeCell ref="E22:F22"/>
    <mergeCell ref="C30:D30"/>
    <mergeCell ref="E19:F19"/>
    <mergeCell ref="G29:H29"/>
    <mergeCell ref="E12:F12"/>
    <mergeCell ref="C20:D20"/>
    <mergeCell ref="I4:J4"/>
    <mergeCell ref="H1:N1"/>
    <mergeCell ref="G7:H7"/>
    <mergeCell ref="C23:D23"/>
    <mergeCell ref="A31:B31"/>
    <mergeCell ref="I7:J7"/>
    <mergeCell ref="E23:F23"/>
    <mergeCell ref="C31:D31"/>
    <mergeCell ref="K7:L7"/>
    <mergeCell ref="G23:H23"/>
    <mergeCell ref="E31:F31"/>
    <mergeCell ref="M7:N7"/>
    <mergeCell ref="I23:J23"/>
    <mergeCell ref="G31:H31"/>
    <mergeCell ref="A8:B8"/>
    <mergeCell ref="K2:L2"/>
    <mergeCell ref="I10:J10"/>
    <mergeCell ref="G18:H18"/>
    <mergeCell ref="E26:F26"/>
    <mergeCell ref="M13:N13"/>
    <mergeCell ref="M5:N5"/>
    <mergeCell ref="A22:B22"/>
    <mergeCell ref="K4:L4"/>
    <mergeCell ref="I12:J12"/>
    <mergeCell ref="M2:N2"/>
    <mergeCell ref="I18:J18"/>
    <mergeCell ref="G26:H26"/>
    <mergeCell ref="C4:D4"/>
    <mergeCell ref="A12:B12"/>
    <mergeCell ref="C5:D5"/>
    <mergeCell ref="A13:B13"/>
    <mergeCell ref="E5:F5"/>
    <mergeCell ref="C13:D13"/>
    <mergeCell ref="M4:N4"/>
    <mergeCell ref="K12:L12"/>
    <mergeCell ref="I20:J20"/>
    <mergeCell ref="G2:H2"/>
    <mergeCell ref="A4:B4"/>
    <mergeCell ref="G4:H4"/>
    <mergeCell ref="E25:F25"/>
    <mergeCell ref="G6:H6"/>
    <mergeCell ref="E14:F14"/>
    <mergeCell ref="E4:F4"/>
    <mergeCell ref="C12:D12"/>
    <mergeCell ref="K10:L10"/>
    <mergeCell ref="G12:H12"/>
    <mergeCell ref="E20:F20"/>
    <mergeCell ref="A2:B2"/>
    <mergeCell ref="E2:F2"/>
    <mergeCell ref="C10:D10"/>
    <mergeCell ref="A18:B18"/>
    <mergeCell ref="G28:H28"/>
    <mergeCell ref="A5:B5"/>
    <mergeCell ref="G5:H5"/>
    <mergeCell ref="E13:F13"/>
    <mergeCell ref="G25:H25"/>
    <mergeCell ref="E6:F6"/>
    <mergeCell ref="A6:B6"/>
    <mergeCell ref="A7:B7"/>
    <mergeCell ref="C7:D7"/>
    <mergeCell ref="E7:F7"/>
    <mergeCell ref="C28:D28"/>
    <mergeCell ref="G17:H17"/>
    <mergeCell ref="E10:F10"/>
    <mergeCell ref="C18:D18"/>
    <mergeCell ref="A26:B26"/>
    <mergeCell ref="A11:B11"/>
    <mergeCell ref="C14:D14"/>
    <mergeCell ref="C2:D2"/>
    <mergeCell ref="A10:B10"/>
    <mergeCell ref="G20:H20"/>
    <mergeCell ref="E28:F28"/>
  </mergeCells>
  <hyperlinks>
    <hyperlink ref="K38" r:id="rId1"/>
  </hyperlinks>
  <pageMargins left="0.5" right="0.5" top="0.25" bottom="0.25" header="0.25" footer="0.25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8"/>
  <sheetViews>
    <sheetView showGridLines="0" topLeftCell="A2" zoomScale="70" zoomScaleNormal="70" zoomScalePageLayoutView="70" workbookViewId="0">
      <selection activeCell="P21" sqref="P21"/>
    </sheetView>
  </sheetViews>
  <sheetFormatPr baseColWidth="10" defaultColWidth="9.1640625" defaultRowHeight="12.75" customHeight="1" x14ac:dyDescent="0"/>
  <cols>
    <col min="1" max="1" width="4.1640625" style="72" customWidth="1"/>
    <col min="2" max="2" width="13.6640625" style="72" customWidth="1"/>
    <col min="3" max="3" width="4.1640625" style="72" customWidth="1"/>
    <col min="4" max="4" width="13.6640625" style="72" customWidth="1"/>
    <col min="5" max="5" width="4.1640625" style="72" customWidth="1"/>
    <col min="6" max="6" width="13.6640625" style="72" customWidth="1"/>
    <col min="7" max="7" width="4.1640625" style="72" customWidth="1"/>
    <col min="8" max="8" width="13.6640625" style="72" customWidth="1"/>
    <col min="9" max="9" width="4.1640625" style="72" customWidth="1"/>
    <col min="10" max="10" width="13.6640625" style="72" customWidth="1"/>
    <col min="11" max="11" width="4.1640625" style="72" customWidth="1"/>
    <col min="12" max="12" width="13.6640625" style="72" customWidth="1"/>
    <col min="13" max="13" width="4.1640625" style="72" customWidth="1"/>
    <col min="14" max="14" width="13.6640625" style="72" customWidth="1"/>
    <col min="15" max="256" width="9.1640625" style="72" customWidth="1"/>
  </cols>
  <sheetData>
    <row r="1" spans="1:14" ht="50" customHeight="1">
      <c r="A1" s="225" t="str">
        <f>IF(Calendario!$Q$4="","",Calendario!$Q$4)</f>
        <v>Master en Educación Emocional, Social y de la Creatividad</v>
      </c>
      <c r="B1" s="226"/>
      <c r="C1" s="226"/>
      <c r="D1" s="226"/>
      <c r="E1" s="226"/>
      <c r="F1" s="226"/>
      <c r="G1" s="226"/>
      <c r="H1" s="222">
        <f>Calendario!Q36</f>
        <v>43344</v>
      </c>
      <c r="I1" s="222"/>
      <c r="J1" s="222"/>
      <c r="K1" s="222"/>
      <c r="L1" s="222"/>
      <c r="M1" s="222"/>
      <c r="N1" s="223"/>
    </row>
    <row r="2" spans="1:14" ht="15.75" customHeight="1">
      <c r="A2" s="215" t="str">
        <f>o!A2:B2</f>
        <v>lunes</v>
      </c>
      <c r="B2" s="216"/>
      <c r="C2" s="217" t="str">
        <f>o!C2:D2</f>
        <v>martes</v>
      </c>
      <c r="D2" s="216"/>
      <c r="E2" s="217" t="str">
        <f>o!E2:F2</f>
        <v>miércoles</v>
      </c>
      <c r="F2" s="216"/>
      <c r="G2" s="217" t="str">
        <f>o!G2:H2</f>
        <v>jueves</v>
      </c>
      <c r="H2" s="216"/>
      <c r="I2" s="217" t="str">
        <f>o!I2:J2</f>
        <v>viernes</v>
      </c>
      <c r="J2" s="216"/>
      <c r="K2" s="217" t="str">
        <f>o!K2:L2</f>
        <v>sábado</v>
      </c>
      <c r="L2" s="216"/>
      <c r="M2" s="217" t="str">
        <f>o!M2:N2</f>
        <v>domingo</v>
      </c>
      <c r="N2" s="224"/>
    </row>
    <row r="3" spans="1:14" ht="18" customHeight="1">
      <c r="A3" s="41" t="str">
        <f>Calendario!Q38</f>
        <v/>
      </c>
      <c r="B3" s="42"/>
      <c r="C3" s="41" t="str">
        <f>Calendario!R38</f>
        <v/>
      </c>
      <c r="D3" s="42"/>
      <c r="E3" s="41" t="str">
        <f>Calendario!S38</f>
        <v/>
      </c>
      <c r="F3" s="42"/>
      <c r="G3" s="41" t="str">
        <f>Calendario!T38</f>
        <v/>
      </c>
      <c r="H3" s="42"/>
      <c r="I3" s="41" t="str">
        <f>Calendario!U38</f>
        <v/>
      </c>
      <c r="J3" s="42"/>
      <c r="K3" s="43">
        <f>Calendario!V38</f>
        <v>43344</v>
      </c>
      <c r="L3" s="42"/>
      <c r="M3" s="43">
        <f>Calendario!W38</f>
        <v>43345</v>
      </c>
      <c r="N3" s="42"/>
    </row>
    <row r="4" spans="1:14" ht="12.75" customHeight="1">
      <c r="A4" s="208"/>
      <c r="B4" s="209"/>
      <c r="C4" s="208"/>
      <c r="D4" s="209"/>
      <c r="E4" s="208"/>
      <c r="F4" s="209"/>
      <c r="G4" s="208"/>
      <c r="H4" s="209"/>
      <c r="I4" s="208"/>
      <c r="J4" s="209"/>
      <c r="K4" s="208"/>
      <c r="L4" s="209"/>
      <c r="M4" s="208"/>
      <c r="N4" s="209"/>
    </row>
    <row r="5" spans="1:14" ht="12.75" customHeight="1">
      <c r="A5" s="208"/>
      <c r="B5" s="209"/>
      <c r="C5" s="208"/>
      <c r="D5" s="209"/>
      <c r="E5" s="208"/>
      <c r="F5" s="209"/>
      <c r="G5" s="208"/>
      <c r="H5" s="209"/>
      <c r="I5" s="208"/>
      <c r="J5" s="209"/>
      <c r="K5" s="208"/>
      <c r="L5" s="209"/>
      <c r="M5" s="208"/>
      <c r="N5" s="209"/>
    </row>
    <row r="6" spans="1:14" ht="12.75" customHeight="1">
      <c r="A6" s="208"/>
      <c r="B6" s="209"/>
      <c r="C6" s="208"/>
      <c r="D6" s="209"/>
      <c r="E6" s="208"/>
      <c r="F6" s="209"/>
      <c r="G6" s="208"/>
      <c r="H6" s="209"/>
      <c r="I6" s="208"/>
      <c r="J6" s="209"/>
      <c r="K6" s="208"/>
      <c r="L6" s="209"/>
      <c r="M6" s="208"/>
      <c r="N6" s="209"/>
    </row>
    <row r="7" spans="1:14" ht="12.75" customHeight="1">
      <c r="A7" s="212"/>
      <c r="B7" s="209"/>
      <c r="C7" s="212"/>
      <c r="D7" s="209"/>
      <c r="E7" s="212"/>
      <c r="F7" s="209"/>
      <c r="G7" s="212"/>
      <c r="H7" s="209"/>
      <c r="I7" s="212"/>
      <c r="J7" s="209"/>
      <c r="K7" s="212"/>
      <c r="L7" s="209"/>
      <c r="M7" s="212"/>
      <c r="N7" s="209"/>
    </row>
    <row r="8" spans="1:14" ht="12.75" customHeight="1">
      <c r="A8" s="210"/>
      <c r="B8" s="211"/>
      <c r="C8" s="210"/>
      <c r="D8" s="211"/>
      <c r="E8" s="210"/>
      <c r="F8" s="211"/>
      <c r="G8" s="210"/>
      <c r="H8" s="211"/>
      <c r="I8" s="210"/>
      <c r="J8" s="211"/>
      <c r="K8" s="210"/>
      <c r="L8" s="211"/>
      <c r="M8" s="210"/>
      <c r="N8" s="211"/>
    </row>
    <row r="9" spans="1:14" ht="18" customHeight="1">
      <c r="A9" s="43" t="str">
        <f>Calendario!Q39</f>
        <v>3</v>
      </c>
      <c r="B9" s="42"/>
      <c r="C9" s="43" t="str">
        <f>Calendario!R39</f>
        <v>4</v>
      </c>
      <c r="D9" s="42"/>
      <c r="E9" s="43">
        <f>Calendario!S39</f>
        <v>43348</v>
      </c>
      <c r="F9" s="42"/>
      <c r="G9" s="43">
        <f>Calendario!T39</f>
        <v>43349</v>
      </c>
      <c r="H9" s="42"/>
      <c r="I9" s="43">
        <f>Calendario!U39</f>
        <v>43350</v>
      </c>
      <c r="J9" s="42"/>
      <c r="K9" s="43">
        <f>Calendario!V39</f>
        <v>43351</v>
      </c>
      <c r="L9" s="42"/>
      <c r="M9" s="43">
        <f>Calendario!W39</f>
        <v>43352</v>
      </c>
      <c r="N9" s="42"/>
    </row>
    <row r="10" spans="1:14" ht="12.75" customHeight="1">
      <c r="A10" s="208"/>
      <c r="B10" s="209"/>
      <c r="C10" s="208"/>
      <c r="D10" s="209"/>
      <c r="E10" s="208"/>
      <c r="F10" s="209"/>
      <c r="G10" s="208"/>
      <c r="H10" s="209"/>
      <c r="I10" s="208"/>
      <c r="J10" s="209"/>
      <c r="K10" s="208"/>
      <c r="L10" s="209"/>
      <c r="M10" s="208"/>
      <c r="N10" s="209"/>
    </row>
    <row r="11" spans="1:14" ht="12.75" customHeight="1">
      <c r="A11" s="349" t="s">
        <v>12</v>
      </c>
      <c r="B11" s="350"/>
      <c r="C11" s="208"/>
      <c r="D11" s="209"/>
      <c r="E11" s="208"/>
      <c r="F11" s="209"/>
      <c r="G11" s="208"/>
      <c r="H11" s="209"/>
      <c r="I11" s="208"/>
      <c r="J11" s="209"/>
      <c r="K11" s="208"/>
      <c r="L11" s="209"/>
      <c r="M11" s="208"/>
      <c r="N11" s="209"/>
    </row>
    <row r="12" spans="1:14" ht="12.75" customHeight="1">
      <c r="A12" s="347" t="s">
        <v>220</v>
      </c>
      <c r="B12" s="348"/>
      <c r="C12" s="208"/>
      <c r="D12" s="209"/>
      <c r="E12" s="208"/>
      <c r="F12" s="209"/>
      <c r="G12" s="208"/>
      <c r="H12" s="209"/>
      <c r="I12" s="208"/>
      <c r="J12" s="209"/>
      <c r="K12" s="208"/>
      <c r="L12" s="209"/>
      <c r="M12" s="208"/>
      <c r="N12" s="209"/>
    </row>
    <row r="13" spans="1:14" ht="12.75" customHeight="1">
      <c r="A13" s="347" t="s">
        <v>219</v>
      </c>
      <c r="B13" s="348"/>
      <c r="C13" s="212"/>
      <c r="D13" s="209"/>
      <c r="E13" s="212"/>
      <c r="F13" s="209"/>
      <c r="G13" s="212"/>
      <c r="H13" s="209"/>
      <c r="I13" s="212"/>
      <c r="J13" s="209"/>
      <c r="K13" s="212"/>
      <c r="L13" s="209"/>
      <c r="M13" s="212"/>
      <c r="N13" s="209"/>
    </row>
    <row r="14" spans="1:14" ht="12.75" customHeight="1">
      <c r="A14" s="210"/>
      <c r="B14" s="211"/>
      <c r="C14" s="210"/>
      <c r="D14" s="211"/>
      <c r="E14" s="210"/>
      <c r="F14" s="211"/>
      <c r="G14" s="210"/>
      <c r="H14" s="211"/>
      <c r="I14" s="210"/>
      <c r="J14" s="211"/>
      <c r="K14" s="210"/>
      <c r="L14" s="211"/>
      <c r="M14" s="210"/>
      <c r="N14" s="211"/>
    </row>
    <row r="15" spans="1:14" ht="18" customHeight="1">
      <c r="A15" s="43" t="str">
        <f>Calendario!Q40</f>
        <v>10</v>
      </c>
      <c r="B15" s="42"/>
      <c r="C15" s="43">
        <f>Calendario!R40</f>
        <v>11</v>
      </c>
      <c r="D15" s="42"/>
      <c r="E15" s="41" t="str">
        <f>Calendario!S40</f>
        <v>12</v>
      </c>
      <c r="F15" s="42"/>
      <c r="G15" s="43">
        <f>Calendario!T40</f>
        <v>13</v>
      </c>
      <c r="H15" s="42"/>
      <c r="I15" s="43">
        <f>Calendario!U40</f>
        <v>43357</v>
      </c>
      <c r="J15" s="42"/>
      <c r="K15" s="43">
        <f>Calendario!V40</f>
        <v>43358</v>
      </c>
      <c r="L15" s="42"/>
      <c r="M15" s="43">
        <f>Calendario!W40</f>
        <v>43359</v>
      </c>
      <c r="N15" s="42"/>
    </row>
    <row r="16" spans="1:14" ht="12.75" customHeight="1">
      <c r="A16" s="208"/>
      <c r="B16" s="209"/>
      <c r="C16" s="208"/>
      <c r="D16" s="209"/>
      <c r="E16" s="208"/>
      <c r="F16" s="209"/>
      <c r="G16" s="208"/>
      <c r="H16" s="209"/>
      <c r="I16" s="208"/>
      <c r="J16" s="209"/>
      <c r="K16" s="208"/>
      <c r="L16" s="209"/>
      <c r="M16" s="208"/>
      <c r="N16" s="209"/>
    </row>
    <row r="17" spans="1:14" ht="12.75" customHeight="1">
      <c r="A17" s="353" t="s">
        <v>247</v>
      </c>
      <c r="B17" s="354"/>
      <c r="C17" s="208"/>
      <c r="D17" s="209"/>
      <c r="E17" s="351" t="s">
        <v>258</v>
      </c>
      <c r="F17" s="352"/>
      <c r="G17" s="208"/>
      <c r="H17" s="209"/>
      <c r="I17" s="208"/>
      <c r="J17" s="209"/>
      <c r="K17" s="208"/>
      <c r="L17" s="209"/>
      <c r="M17" s="208"/>
      <c r="N17" s="209"/>
    </row>
    <row r="18" spans="1:14" ht="12.75" customHeight="1">
      <c r="A18" s="208"/>
      <c r="B18" s="209"/>
      <c r="C18" s="208"/>
      <c r="D18" s="209"/>
      <c r="E18" s="208"/>
      <c r="F18" s="209"/>
      <c r="G18" s="208"/>
      <c r="H18" s="209"/>
      <c r="I18" s="208"/>
      <c r="J18" s="209"/>
      <c r="K18" s="208"/>
      <c r="L18" s="209"/>
      <c r="M18" s="208"/>
      <c r="N18" s="209"/>
    </row>
    <row r="19" spans="1:14" ht="12.75" customHeight="1">
      <c r="A19" s="212"/>
      <c r="B19" s="209"/>
      <c r="C19" s="212"/>
      <c r="D19" s="209"/>
      <c r="E19" s="212"/>
      <c r="F19" s="209"/>
      <c r="G19" s="212"/>
      <c r="H19" s="209"/>
      <c r="I19" s="212"/>
      <c r="J19" s="209"/>
      <c r="K19" s="212"/>
      <c r="L19" s="209"/>
      <c r="M19" s="212"/>
      <c r="N19" s="209"/>
    </row>
    <row r="20" spans="1:14" ht="12.75" customHeight="1">
      <c r="A20" s="210"/>
      <c r="B20" s="211"/>
      <c r="C20" s="210"/>
      <c r="D20" s="211"/>
      <c r="E20" s="210"/>
      <c r="F20" s="211"/>
      <c r="G20" s="210"/>
      <c r="H20" s="211"/>
      <c r="I20" s="210"/>
      <c r="J20" s="211"/>
      <c r="K20" s="210"/>
      <c r="L20" s="211"/>
      <c r="M20" s="210"/>
      <c r="N20" s="211"/>
    </row>
    <row r="21" spans="1:14" ht="18" customHeight="1">
      <c r="A21" s="43">
        <f>Calendario!Q41</f>
        <v>43360</v>
      </c>
      <c r="B21" s="42"/>
      <c r="C21" s="43">
        <f>Calendario!R41</f>
        <v>43361</v>
      </c>
      <c r="D21" s="42"/>
      <c r="E21" s="43">
        <f>Calendario!S41</f>
        <v>43362</v>
      </c>
      <c r="F21" s="42"/>
      <c r="G21" s="43">
        <f>Calendario!T41</f>
        <v>43363</v>
      </c>
      <c r="H21" s="42"/>
      <c r="I21" s="43">
        <f>Calendario!U41</f>
        <v>43364</v>
      </c>
      <c r="J21" s="42"/>
      <c r="K21" s="43">
        <f>Calendario!V41</f>
        <v>43365</v>
      </c>
      <c r="L21" s="42"/>
      <c r="M21" s="43">
        <f>Calendario!W41</f>
        <v>43366</v>
      </c>
      <c r="N21" s="42"/>
    </row>
    <row r="22" spans="1:14" ht="12.75" customHeight="1">
      <c r="A22" s="208"/>
      <c r="B22" s="209"/>
      <c r="C22" s="208"/>
      <c r="D22" s="209"/>
      <c r="E22" s="208"/>
      <c r="F22" s="209"/>
      <c r="G22" s="208"/>
      <c r="H22" s="209"/>
      <c r="I22" s="208"/>
      <c r="J22" s="209"/>
      <c r="K22" s="208"/>
      <c r="L22" s="209"/>
      <c r="M22" s="208"/>
      <c r="N22" s="209"/>
    </row>
    <row r="23" spans="1:14" ht="12.75" customHeight="1">
      <c r="A23" s="208"/>
      <c r="B23" s="209"/>
      <c r="C23" s="208"/>
      <c r="D23" s="209"/>
      <c r="E23" s="208"/>
      <c r="F23" s="209"/>
      <c r="G23" s="208"/>
      <c r="H23" s="209"/>
      <c r="I23" s="208"/>
      <c r="J23" s="209"/>
      <c r="K23" s="208"/>
      <c r="L23" s="209"/>
      <c r="M23" s="208"/>
      <c r="N23" s="209"/>
    </row>
    <row r="24" spans="1:14" ht="12.75" customHeight="1">
      <c r="A24" s="208"/>
      <c r="B24" s="209"/>
      <c r="C24" s="208"/>
      <c r="D24" s="209"/>
      <c r="E24" s="208"/>
      <c r="F24" s="209"/>
      <c r="G24" s="208"/>
      <c r="H24" s="209"/>
      <c r="I24" s="208"/>
      <c r="J24" s="209"/>
      <c r="K24" s="208"/>
      <c r="L24" s="209"/>
      <c r="M24" s="208"/>
      <c r="N24" s="209"/>
    </row>
    <row r="25" spans="1:14" ht="12.75" customHeight="1">
      <c r="A25" s="212"/>
      <c r="B25" s="209"/>
      <c r="C25" s="212"/>
      <c r="D25" s="209"/>
      <c r="E25" s="212"/>
      <c r="F25" s="209"/>
      <c r="G25" s="212"/>
      <c r="H25" s="209"/>
      <c r="I25" s="212"/>
      <c r="J25" s="209"/>
      <c r="K25" s="212"/>
      <c r="L25" s="209"/>
      <c r="M25" s="212"/>
      <c r="N25" s="209"/>
    </row>
    <row r="26" spans="1:14" ht="12.75" customHeight="1">
      <c r="A26" s="210"/>
      <c r="B26" s="211"/>
      <c r="C26" s="210"/>
      <c r="D26" s="211"/>
      <c r="E26" s="210"/>
      <c r="F26" s="211"/>
      <c r="G26" s="210"/>
      <c r="H26" s="211"/>
      <c r="I26" s="210"/>
      <c r="J26" s="211"/>
      <c r="K26" s="210"/>
      <c r="L26" s="211"/>
      <c r="M26" s="210"/>
      <c r="N26" s="211"/>
    </row>
    <row r="27" spans="1:14" ht="18" customHeight="1">
      <c r="A27" s="43">
        <f>Calendario!Q42</f>
        <v>43367</v>
      </c>
      <c r="B27" s="42"/>
      <c r="C27" s="43">
        <f>Calendario!R42</f>
        <v>43368</v>
      </c>
      <c r="D27" s="42"/>
      <c r="E27" s="43">
        <f>Calendario!S42</f>
        <v>43369</v>
      </c>
      <c r="F27" s="42"/>
      <c r="G27" s="43">
        <f>Calendario!T42</f>
        <v>43370</v>
      </c>
      <c r="H27" s="42"/>
      <c r="I27" s="43">
        <f>Calendario!U42</f>
        <v>43371</v>
      </c>
      <c r="J27" s="42"/>
      <c r="K27" s="43">
        <f>Calendario!V42</f>
        <v>43372</v>
      </c>
      <c r="L27" s="42"/>
      <c r="M27" s="43">
        <f>Calendario!W42</f>
        <v>43373</v>
      </c>
      <c r="N27" s="42"/>
    </row>
    <row r="28" spans="1:14" ht="12.75" customHeight="1">
      <c r="A28" s="208"/>
      <c r="B28" s="209"/>
      <c r="C28" s="208"/>
      <c r="D28" s="209"/>
      <c r="E28" s="208"/>
      <c r="F28" s="209"/>
      <c r="G28" s="208"/>
      <c r="H28" s="209"/>
      <c r="I28" s="208"/>
      <c r="J28" s="209"/>
      <c r="K28" s="208"/>
      <c r="L28" s="209"/>
      <c r="M28" s="208"/>
      <c r="N28" s="209"/>
    </row>
    <row r="29" spans="1:14" ht="12.75" customHeight="1">
      <c r="A29" s="208"/>
      <c r="B29" s="209"/>
      <c r="C29" s="208"/>
      <c r="D29" s="209"/>
      <c r="E29" s="208"/>
      <c r="F29" s="209"/>
      <c r="G29" s="208"/>
      <c r="H29" s="209"/>
      <c r="I29" s="208"/>
      <c r="J29" s="209"/>
      <c r="K29" s="208"/>
      <c r="L29" s="209"/>
      <c r="M29" s="208"/>
      <c r="N29" s="209"/>
    </row>
    <row r="30" spans="1:14" ht="12.75" customHeight="1">
      <c r="A30" s="208"/>
      <c r="B30" s="209"/>
      <c r="C30" s="208"/>
      <c r="D30" s="209"/>
      <c r="E30" s="208"/>
      <c r="F30" s="209"/>
      <c r="G30" s="208"/>
      <c r="H30" s="209"/>
      <c r="I30" s="208"/>
      <c r="J30" s="209"/>
      <c r="K30" s="208"/>
      <c r="L30" s="209"/>
      <c r="M30" s="208"/>
      <c r="N30" s="209"/>
    </row>
    <row r="31" spans="1:14" ht="12.75" customHeight="1">
      <c r="A31" s="212"/>
      <c r="B31" s="209"/>
      <c r="C31" s="212"/>
      <c r="D31" s="209"/>
      <c r="E31" s="212"/>
      <c r="F31" s="209"/>
      <c r="G31" s="212"/>
      <c r="H31" s="209"/>
      <c r="I31" s="212"/>
      <c r="J31" s="209"/>
      <c r="K31" s="212"/>
      <c r="L31" s="209"/>
      <c r="M31" s="212"/>
      <c r="N31" s="209"/>
    </row>
    <row r="32" spans="1:14" ht="12.75" customHeight="1">
      <c r="A32" s="210"/>
      <c r="B32" s="211"/>
      <c r="C32" s="210"/>
      <c r="D32" s="211"/>
      <c r="E32" s="210"/>
      <c r="F32" s="211"/>
      <c r="G32" s="210"/>
      <c r="H32" s="211"/>
      <c r="I32" s="210"/>
      <c r="J32" s="211"/>
      <c r="K32" s="210"/>
      <c r="L32" s="211"/>
      <c r="M32" s="210"/>
      <c r="N32" s="211"/>
    </row>
    <row r="33" spans="1:14" ht="18" customHeight="1">
      <c r="A33" s="41" t="str">
        <f>Calendario!Q43</f>
        <v/>
      </c>
      <c r="B33" s="42"/>
      <c r="C33" s="41" t="str">
        <f>Calendario!R43</f>
        <v/>
      </c>
      <c r="D33" s="42"/>
      <c r="E33" s="48"/>
      <c r="F33" s="13"/>
      <c r="G33" s="49"/>
      <c r="H33" s="50"/>
      <c r="I33" s="51" t="s">
        <v>37</v>
      </c>
      <c r="J33" s="49"/>
      <c r="K33" s="49"/>
      <c r="L33" s="49"/>
      <c r="M33" s="49"/>
      <c r="N33" s="50"/>
    </row>
    <row r="34" spans="1:14" ht="12.75" customHeight="1">
      <c r="A34" s="208"/>
      <c r="B34" s="209"/>
      <c r="C34" s="208"/>
      <c r="D34" s="209"/>
      <c r="E34" s="9"/>
      <c r="F34" s="52"/>
      <c r="G34" s="52"/>
      <c r="H34" s="53"/>
      <c r="I34" s="54"/>
      <c r="J34" s="52"/>
      <c r="K34" s="52"/>
      <c r="L34" s="52"/>
      <c r="M34" s="52"/>
      <c r="N34" s="53"/>
    </row>
    <row r="35" spans="1:14" ht="12.75" customHeight="1">
      <c r="A35" s="208"/>
      <c r="B35" s="209"/>
      <c r="C35" s="208"/>
      <c r="D35" s="209"/>
      <c r="E35" s="9"/>
      <c r="F35" s="52"/>
      <c r="G35" s="52"/>
      <c r="H35" s="53"/>
      <c r="I35" s="54"/>
      <c r="J35" s="52"/>
      <c r="K35" s="52"/>
      <c r="L35" s="52"/>
      <c r="M35" s="52"/>
      <c r="N35" s="53"/>
    </row>
    <row r="36" spans="1:14" ht="12.75" customHeight="1">
      <c r="A36" s="208"/>
      <c r="B36" s="209"/>
      <c r="C36" s="208"/>
      <c r="D36" s="209"/>
      <c r="E36" s="9"/>
      <c r="F36" s="52"/>
      <c r="G36" s="52"/>
      <c r="H36" s="53"/>
      <c r="I36" s="54"/>
      <c r="J36" s="52"/>
      <c r="K36" s="52"/>
      <c r="L36" s="52"/>
      <c r="M36" s="52"/>
      <c r="N36" s="53"/>
    </row>
    <row r="37" spans="1:14" ht="12.75" customHeight="1">
      <c r="A37" s="212"/>
      <c r="B37" s="209"/>
      <c r="C37" s="212"/>
      <c r="D37" s="209"/>
      <c r="E37" s="9"/>
      <c r="F37" s="52"/>
      <c r="G37" s="52"/>
      <c r="H37" s="53"/>
      <c r="I37" s="54"/>
      <c r="J37" s="52"/>
      <c r="K37" s="52"/>
      <c r="L37" s="52"/>
      <c r="M37" s="251" t="s">
        <v>39</v>
      </c>
      <c r="N37" s="252"/>
    </row>
    <row r="38" spans="1:14" ht="12.75" customHeight="1">
      <c r="A38" s="210"/>
      <c r="B38" s="211"/>
      <c r="C38" s="244" t="s">
        <v>23</v>
      </c>
      <c r="D38" s="245"/>
      <c r="E38" s="55" t="s">
        <v>22</v>
      </c>
      <c r="F38" s="56"/>
      <c r="G38" s="56"/>
      <c r="H38" s="57" t="s">
        <v>23</v>
      </c>
      <c r="I38" s="58"/>
      <c r="J38" s="56"/>
      <c r="K38" s="246" t="s">
        <v>40</v>
      </c>
      <c r="L38" s="247"/>
      <c r="M38" s="247"/>
      <c r="N38" s="248"/>
    </row>
  </sheetData>
  <mergeCells count="196">
    <mergeCell ref="K2:L2"/>
    <mergeCell ref="I2:J2"/>
    <mergeCell ref="M37:N37"/>
    <mergeCell ref="A16:B16"/>
    <mergeCell ref="C8:D8"/>
    <mergeCell ref="M17:N17"/>
    <mergeCell ref="A18:B18"/>
    <mergeCell ref="C10:D10"/>
    <mergeCell ref="E2:F2"/>
    <mergeCell ref="A5:B5"/>
    <mergeCell ref="A28:B28"/>
    <mergeCell ref="G4:H4"/>
    <mergeCell ref="C20:D20"/>
    <mergeCell ref="E12:F12"/>
    <mergeCell ref="A17:B17"/>
    <mergeCell ref="C2:D2"/>
    <mergeCell ref="A8:B8"/>
    <mergeCell ref="A7:B7"/>
    <mergeCell ref="C7:D7"/>
    <mergeCell ref="A6:B6"/>
    <mergeCell ref="A4:B4"/>
    <mergeCell ref="I25:J25"/>
    <mergeCell ref="K17:L17"/>
    <mergeCell ref="A14:B14"/>
    <mergeCell ref="H1:N1"/>
    <mergeCell ref="E13:F13"/>
    <mergeCell ref="M26:N26"/>
    <mergeCell ref="K26:L26"/>
    <mergeCell ref="M18:N18"/>
    <mergeCell ref="C17:D17"/>
    <mergeCell ref="C25:D25"/>
    <mergeCell ref="E17:F17"/>
    <mergeCell ref="E25:F25"/>
    <mergeCell ref="G17:H17"/>
    <mergeCell ref="C16:D16"/>
    <mergeCell ref="E8:F8"/>
    <mergeCell ref="M25:N25"/>
    <mergeCell ref="E10:F10"/>
    <mergeCell ref="C18:D18"/>
    <mergeCell ref="G2:H2"/>
    <mergeCell ref="M2:N2"/>
    <mergeCell ref="A1:G1"/>
    <mergeCell ref="A20:B20"/>
    <mergeCell ref="C12:D12"/>
    <mergeCell ref="E4:F4"/>
    <mergeCell ref="G25:H25"/>
    <mergeCell ref="C5:D5"/>
    <mergeCell ref="C13:D13"/>
    <mergeCell ref="A19:B19"/>
    <mergeCell ref="C11:D11"/>
    <mergeCell ref="I17:J17"/>
    <mergeCell ref="I23:J23"/>
    <mergeCell ref="I32:J32"/>
    <mergeCell ref="A2:B2"/>
    <mergeCell ref="A29:B29"/>
    <mergeCell ref="C6:D6"/>
    <mergeCell ref="A13:B13"/>
    <mergeCell ref="A25:B25"/>
    <mergeCell ref="A24:B24"/>
    <mergeCell ref="A26:B26"/>
    <mergeCell ref="G26:H26"/>
    <mergeCell ref="I18:J18"/>
    <mergeCell ref="I7:J7"/>
    <mergeCell ref="E5:F5"/>
    <mergeCell ref="A12:B12"/>
    <mergeCell ref="C4:D4"/>
    <mergeCell ref="A11:B11"/>
    <mergeCell ref="A10:B10"/>
    <mergeCell ref="E6:F6"/>
    <mergeCell ref="C23:D23"/>
    <mergeCell ref="C14:D14"/>
    <mergeCell ref="C31:D31"/>
    <mergeCell ref="K38:N38"/>
    <mergeCell ref="A36:B36"/>
    <mergeCell ref="C28:D28"/>
    <mergeCell ref="E20:F20"/>
    <mergeCell ref="G12:H12"/>
    <mergeCell ref="I4:J4"/>
    <mergeCell ref="G28:H28"/>
    <mergeCell ref="I20:J20"/>
    <mergeCell ref="K12:L12"/>
    <mergeCell ref="M4:N4"/>
    <mergeCell ref="I28:J28"/>
    <mergeCell ref="K20:L20"/>
    <mergeCell ref="M12:N12"/>
    <mergeCell ref="K28:L28"/>
    <mergeCell ref="M20:N20"/>
    <mergeCell ref="G32:H32"/>
    <mergeCell ref="I24:J24"/>
    <mergeCell ref="K16:L16"/>
    <mergeCell ref="M8:N8"/>
    <mergeCell ref="C37:D37"/>
    <mergeCell ref="E29:F29"/>
    <mergeCell ref="I13:J13"/>
    <mergeCell ref="C34:D34"/>
    <mergeCell ref="K11:L11"/>
    <mergeCell ref="A38:B38"/>
    <mergeCell ref="C30:D30"/>
    <mergeCell ref="E22:F22"/>
    <mergeCell ref="G14:H14"/>
    <mergeCell ref="I6:J6"/>
    <mergeCell ref="C19:D19"/>
    <mergeCell ref="E11:F11"/>
    <mergeCell ref="C38:D38"/>
    <mergeCell ref="A35:B35"/>
    <mergeCell ref="A34:B34"/>
    <mergeCell ref="A32:B32"/>
    <mergeCell ref="A31:B31"/>
    <mergeCell ref="I30:J30"/>
    <mergeCell ref="I10:J10"/>
    <mergeCell ref="C22:D22"/>
    <mergeCell ref="E14:F14"/>
    <mergeCell ref="G30:H30"/>
    <mergeCell ref="I22:J22"/>
    <mergeCell ref="C24:D24"/>
    <mergeCell ref="A30:B30"/>
    <mergeCell ref="A37:B37"/>
    <mergeCell ref="A23:B23"/>
    <mergeCell ref="E7:F7"/>
    <mergeCell ref="A22:B22"/>
    <mergeCell ref="K4:L4"/>
    <mergeCell ref="C36:D36"/>
    <mergeCell ref="E28:F28"/>
    <mergeCell ref="G20:H20"/>
    <mergeCell ref="I12:J12"/>
    <mergeCell ref="G16:H16"/>
    <mergeCell ref="I8:J8"/>
    <mergeCell ref="C32:D32"/>
    <mergeCell ref="E24:F24"/>
    <mergeCell ref="E30:F30"/>
    <mergeCell ref="G22:H22"/>
    <mergeCell ref="I14:J14"/>
    <mergeCell ref="K6:L6"/>
    <mergeCell ref="E19:F19"/>
    <mergeCell ref="G11:H11"/>
    <mergeCell ref="C26:D26"/>
    <mergeCell ref="E18:F18"/>
    <mergeCell ref="G10:H10"/>
    <mergeCell ref="K5:L5"/>
    <mergeCell ref="C35:D35"/>
    <mergeCell ref="G19:H19"/>
    <mergeCell ref="I11:J11"/>
    <mergeCell ref="I29:J29"/>
    <mergeCell ref="C29:D29"/>
    <mergeCell ref="M28:N28"/>
    <mergeCell ref="G29:H29"/>
    <mergeCell ref="K13:L13"/>
    <mergeCell ref="K14:L14"/>
    <mergeCell ref="K10:L10"/>
    <mergeCell ref="E23:F23"/>
    <mergeCell ref="I19:J19"/>
    <mergeCell ref="I26:J26"/>
    <mergeCell ref="K24:L24"/>
    <mergeCell ref="M24:N24"/>
    <mergeCell ref="G6:H6"/>
    <mergeCell ref="M6:N6"/>
    <mergeCell ref="M5:N5"/>
    <mergeCell ref="I5:J5"/>
    <mergeCell ref="M11:N11"/>
    <mergeCell ref="M19:N19"/>
    <mergeCell ref="K18:L18"/>
    <mergeCell ref="M10:N10"/>
    <mergeCell ref="G5:H5"/>
    <mergeCell ref="G18:H18"/>
    <mergeCell ref="G13:H13"/>
    <mergeCell ref="K19:L19"/>
    <mergeCell ref="M7:N7"/>
    <mergeCell ref="G8:H8"/>
    <mergeCell ref="G7:H7"/>
    <mergeCell ref="M13:N13"/>
    <mergeCell ref="M14:N14"/>
    <mergeCell ref="K7:L7"/>
    <mergeCell ref="M32:N32"/>
    <mergeCell ref="I31:J31"/>
    <mergeCell ref="K23:L23"/>
    <mergeCell ref="E32:F32"/>
    <mergeCell ref="G24:H24"/>
    <mergeCell ref="I16:J16"/>
    <mergeCell ref="K8:L8"/>
    <mergeCell ref="K31:L31"/>
    <mergeCell ref="G31:H31"/>
    <mergeCell ref="M16:N16"/>
    <mergeCell ref="E31:F31"/>
    <mergeCell ref="G23:H23"/>
    <mergeCell ref="K22:L22"/>
    <mergeCell ref="K32:L32"/>
    <mergeCell ref="E26:F26"/>
    <mergeCell ref="M23:N23"/>
    <mergeCell ref="K29:L29"/>
    <mergeCell ref="K25:L25"/>
    <mergeCell ref="E16:F16"/>
    <mergeCell ref="M31:N31"/>
    <mergeCell ref="K30:L30"/>
    <mergeCell ref="M22:N22"/>
    <mergeCell ref="M29:N29"/>
    <mergeCell ref="M30:N30"/>
  </mergeCells>
  <hyperlinks>
    <hyperlink ref="K38" r:id="rId1"/>
  </hyperlinks>
  <pageMargins left="0.5" right="0.5" top="0.25" bottom="0.25" header="0.25" footer="0.25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2"/>
  <sheetViews>
    <sheetView showGridLines="0" workbookViewId="0">
      <selection activeCell="M34" sqref="M34"/>
    </sheetView>
  </sheetViews>
  <sheetFormatPr baseColWidth="10" defaultColWidth="10.83203125" defaultRowHeight="12.75" customHeight="1" x14ac:dyDescent="0"/>
  <cols>
    <col min="1" max="1" width="10.83203125" style="75" customWidth="1"/>
    <col min="2" max="2" width="20.33203125" style="75" customWidth="1"/>
    <col min="3" max="6" width="10.83203125" style="75" customWidth="1"/>
    <col min="7" max="7" width="32.5" style="75" customWidth="1"/>
    <col min="8" max="8" width="10.83203125" style="75" customWidth="1"/>
    <col min="9" max="9" width="26" style="75" customWidth="1"/>
    <col min="10" max="256" width="10.83203125" style="75" customWidth="1"/>
  </cols>
  <sheetData>
    <row r="1" spans="1:10" ht="13.75" customHeight="1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3.75" customHeight="1">
      <c r="A2" s="77" t="s">
        <v>77</v>
      </c>
      <c r="B2" s="63"/>
      <c r="C2" s="78" t="s">
        <v>78</v>
      </c>
      <c r="D2" s="63"/>
      <c r="E2" s="63"/>
      <c r="F2" s="63"/>
      <c r="G2" s="63"/>
      <c r="H2" s="78" t="s">
        <v>79</v>
      </c>
      <c r="I2" s="63"/>
      <c r="J2" s="79" t="s">
        <v>80</v>
      </c>
    </row>
    <row r="3" spans="1:10" ht="13.75" customHeight="1">
      <c r="A3" s="80" t="s">
        <v>81</v>
      </c>
      <c r="B3" s="81"/>
      <c r="C3" s="80" t="s">
        <v>82</v>
      </c>
      <c r="D3" s="81"/>
      <c r="E3" s="81"/>
      <c r="F3" s="81"/>
      <c r="G3" s="81"/>
      <c r="H3" s="131" t="s">
        <v>83</v>
      </c>
      <c r="I3" s="132"/>
      <c r="J3" s="80" t="s">
        <v>84</v>
      </c>
    </row>
    <row r="4" spans="1:10" ht="13.75" customHeight="1">
      <c r="A4" s="73" t="s">
        <v>85</v>
      </c>
      <c r="B4" s="74"/>
      <c r="C4" s="73" t="s">
        <v>86</v>
      </c>
      <c r="D4" s="74"/>
      <c r="E4" s="74"/>
      <c r="F4" s="74"/>
      <c r="G4" s="74"/>
      <c r="H4" s="133" t="s">
        <v>87</v>
      </c>
      <c r="I4" s="134"/>
      <c r="J4" s="73" t="s">
        <v>88</v>
      </c>
    </row>
    <row r="5" spans="1:10" ht="13.75" customHeight="1">
      <c r="A5" s="73" t="s">
        <v>89</v>
      </c>
      <c r="B5" s="74"/>
      <c r="C5" s="73" t="s">
        <v>90</v>
      </c>
      <c r="D5" s="74"/>
      <c r="E5" s="74"/>
      <c r="F5" s="74"/>
      <c r="G5" s="74"/>
      <c r="H5" s="133" t="s">
        <v>91</v>
      </c>
      <c r="I5" s="134"/>
      <c r="J5" s="73" t="s">
        <v>92</v>
      </c>
    </row>
    <row r="6" spans="1:10" ht="13.75" customHeight="1">
      <c r="A6" s="73" t="s">
        <v>93</v>
      </c>
      <c r="B6" s="74"/>
      <c r="C6" s="73" t="s">
        <v>94</v>
      </c>
      <c r="D6" s="74"/>
      <c r="E6" s="74"/>
      <c r="F6" s="74"/>
      <c r="G6" s="74"/>
      <c r="H6" s="133" t="s">
        <v>95</v>
      </c>
      <c r="I6" s="134"/>
      <c r="J6" s="73" t="s">
        <v>84</v>
      </c>
    </row>
    <row r="7" spans="1:10" ht="13.75" customHeight="1">
      <c r="A7" s="73" t="s">
        <v>59</v>
      </c>
      <c r="B7" s="74"/>
      <c r="C7" s="73" t="s">
        <v>96</v>
      </c>
      <c r="D7" s="74"/>
      <c r="E7" s="74"/>
      <c r="F7" s="74"/>
      <c r="G7" s="74"/>
      <c r="H7" s="133" t="s">
        <v>97</v>
      </c>
      <c r="I7" s="134"/>
      <c r="J7" s="73" t="s">
        <v>84</v>
      </c>
    </row>
    <row r="8" spans="1:10" ht="13.75" customHeight="1">
      <c r="A8" s="73" t="s">
        <v>53</v>
      </c>
      <c r="B8" s="74"/>
      <c r="C8" s="73" t="s">
        <v>98</v>
      </c>
      <c r="D8" s="74"/>
      <c r="E8" s="74"/>
      <c r="F8" s="74"/>
      <c r="G8" s="74"/>
      <c r="H8" s="133" t="s">
        <v>99</v>
      </c>
      <c r="I8" s="134"/>
      <c r="J8" s="73" t="s">
        <v>100</v>
      </c>
    </row>
    <row r="9" spans="1:10" ht="13.75" customHeight="1">
      <c r="A9" s="73" t="s">
        <v>101</v>
      </c>
      <c r="B9" s="74"/>
      <c r="C9" s="73" t="s">
        <v>102</v>
      </c>
      <c r="D9" s="74"/>
      <c r="E9" s="74"/>
      <c r="F9" s="74"/>
      <c r="G9" s="74"/>
      <c r="H9" s="133" t="s">
        <v>103</v>
      </c>
      <c r="I9" s="134"/>
      <c r="J9" s="73" t="s">
        <v>104</v>
      </c>
    </row>
    <row r="10" spans="1:10" ht="13.75" customHeight="1">
      <c r="A10" s="73" t="s">
        <v>44</v>
      </c>
      <c r="B10" s="74"/>
      <c r="C10" s="73" t="s">
        <v>105</v>
      </c>
      <c r="D10" s="74"/>
      <c r="E10" s="74"/>
      <c r="F10" s="74"/>
      <c r="G10" s="74"/>
      <c r="H10" s="133" t="s">
        <v>106</v>
      </c>
      <c r="I10" s="134"/>
      <c r="J10" s="73" t="s">
        <v>107</v>
      </c>
    </row>
    <row r="11" spans="1:10" ht="15" customHeight="1">
      <c r="A11" s="73" t="s">
        <v>57</v>
      </c>
      <c r="B11" s="74"/>
      <c r="C11" s="73" t="s">
        <v>108</v>
      </c>
      <c r="D11" s="74"/>
      <c r="E11" s="74"/>
      <c r="F11" s="74"/>
      <c r="G11" s="74"/>
      <c r="H11" s="135" t="s">
        <v>259</v>
      </c>
      <c r="I11" s="134"/>
      <c r="J11" s="73" t="s">
        <v>109</v>
      </c>
    </row>
    <row r="12" spans="1:10" ht="13.75" customHeight="1">
      <c r="A12" s="73" t="s">
        <v>63</v>
      </c>
      <c r="B12" s="74"/>
      <c r="C12" s="73" t="s">
        <v>110</v>
      </c>
      <c r="D12" s="74"/>
      <c r="E12" s="74"/>
      <c r="F12" s="74"/>
      <c r="G12" s="74"/>
      <c r="H12" s="133" t="s">
        <v>111</v>
      </c>
      <c r="I12" s="134"/>
      <c r="J12" s="73" t="s">
        <v>112</v>
      </c>
    </row>
    <row r="13" spans="1:10" ht="13.75" customHeight="1">
      <c r="A13" s="73" t="s">
        <v>113</v>
      </c>
      <c r="B13" s="74"/>
      <c r="C13" s="73" t="s">
        <v>114</v>
      </c>
      <c r="D13" s="74"/>
      <c r="E13" s="74"/>
      <c r="F13" s="74"/>
      <c r="G13" s="74"/>
      <c r="H13" s="133" t="s">
        <v>115</v>
      </c>
      <c r="I13" s="134"/>
      <c r="J13" s="73" t="s">
        <v>116</v>
      </c>
    </row>
    <row r="14" spans="1:10" ht="13.75" customHeight="1">
      <c r="A14" s="73" t="s">
        <v>34</v>
      </c>
      <c r="B14" s="74"/>
      <c r="C14" s="73" t="s">
        <v>117</v>
      </c>
      <c r="D14" s="74"/>
      <c r="E14" s="74"/>
      <c r="F14" s="74"/>
      <c r="G14" s="74"/>
      <c r="H14" s="133" t="s">
        <v>118</v>
      </c>
      <c r="I14" s="134"/>
      <c r="J14" s="73" t="s">
        <v>119</v>
      </c>
    </row>
    <row r="15" spans="1:10" ht="13.75" customHeight="1">
      <c r="A15" s="73" t="s">
        <v>120</v>
      </c>
      <c r="B15" s="74"/>
      <c r="C15" s="73" t="s">
        <v>121</v>
      </c>
      <c r="D15" s="74"/>
      <c r="E15" s="74"/>
      <c r="F15" s="74"/>
      <c r="G15" s="74"/>
      <c r="H15" s="133" t="s">
        <v>122</v>
      </c>
      <c r="I15" s="134"/>
      <c r="J15" s="73" t="s">
        <v>84</v>
      </c>
    </row>
    <row r="16" spans="1:10" ht="13.75" customHeight="1">
      <c r="A16" s="73" t="s">
        <v>123</v>
      </c>
      <c r="B16" s="74"/>
      <c r="C16" s="73" t="s">
        <v>124</v>
      </c>
      <c r="D16" s="74"/>
      <c r="E16" s="74"/>
      <c r="F16" s="74"/>
      <c r="G16" s="74"/>
      <c r="H16" s="133" t="s">
        <v>125</v>
      </c>
      <c r="I16" s="134"/>
      <c r="J16" s="73" t="s">
        <v>126</v>
      </c>
    </row>
    <row r="17" spans="1:10" ht="13.75" customHeight="1">
      <c r="A17" s="73" t="s">
        <v>127</v>
      </c>
      <c r="B17" s="74"/>
      <c r="C17" s="73" t="s">
        <v>128</v>
      </c>
      <c r="D17" s="74"/>
      <c r="E17" s="74"/>
      <c r="F17" s="74"/>
      <c r="G17" s="74"/>
      <c r="H17" s="133" t="s">
        <v>129</v>
      </c>
      <c r="I17" s="134"/>
      <c r="J17" s="73" t="s">
        <v>84</v>
      </c>
    </row>
    <row r="18" spans="1:10" ht="13.75" customHeight="1">
      <c r="A18" s="73" t="s">
        <v>130</v>
      </c>
      <c r="B18" s="74"/>
      <c r="C18" s="73" t="s">
        <v>131</v>
      </c>
      <c r="D18" s="74"/>
      <c r="E18" s="74"/>
      <c r="F18" s="74"/>
      <c r="G18" s="74"/>
      <c r="H18" s="133" t="s">
        <v>132</v>
      </c>
      <c r="I18" s="134"/>
      <c r="J18" s="73" t="s">
        <v>133</v>
      </c>
    </row>
    <row r="19" spans="1:10" ht="13.75" customHeight="1">
      <c r="A19" s="73" t="s">
        <v>42</v>
      </c>
      <c r="B19" s="74"/>
      <c r="C19" s="73" t="s">
        <v>134</v>
      </c>
      <c r="D19" s="74"/>
      <c r="E19" s="74"/>
      <c r="F19" s="74"/>
      <c r="G19" s="74"/>
      <c r="H19" s="133" t="s">
        <v>135</v>
      </c>
      <c r="I19" s="134"/>
      <c r="J19" s="73" t="s">
        <v>136</v>
      </c>
    </row>
    <row r="20" spans="1:10" ht="13.75" customHeight="1">
      <c r="A20" s="73" t="s">
        <v>137</v>
      </c>
      <c r="B20" s="74"/>
      <c r="C20" s="73" t="s">
        <v>138</v>
      </c>
      <c r="D20" s="74"/>
      <c r="E20" s="74"/>
      <c r="F20" s="74"/>
      <c r="G20" s="74"/>
      <c r="H20" s="133" t="s">
        <v>139</v>
      </c>
      <c r="I20" s="134"/>
      <c r="J20" s="73" t="s">
        <v>140</v>
      </c>
    </row>
    <row r="21" spans="1:10" ht="13.75" customHeight="1">
      <c r="A21" s="73" t="s">
        <v>141</v>
      </c>
      <c r="B21" s="74"/>
      <c r="C21" s="73" t="s">
        <v>142</v>
      </c>
      <c r="D21" s="74"/>
      <c r="E21" s="74"/>
      <c r="F21" s="74"/>
      <c r="G21" s="74"/>
      <c r="H21" s="133" t="s">
        <v>143</v>
      </c>
      <c r="I21" s="134"/>
      <c r="J21" s="73" t="s">
        <v>104</v>
      </c>
    </row>
    <row r="22" spans="1:10" ht="13.75" customHeight="1">
      <c r="A22" s="73" t="s">
        <v>71</v>
      </c>
      <c r="B22" s="74"/>
      <c r="C22" s="73" t="s">
        <v>144</v>
      </c>
      <c r="D22" s="74"/>
      <c r="E22" s="74"/>
      <c r="F22" s="74"/>
      <c r="G22" s="74"/>
      <c r="H22" s="133" t="s">
        <v>145</v>
      </c>
      <c r="I22" s="134"/>
      <c r="J22" s="73" t="s">
        <v>146</v>
      </c>
    </row>
    <row r="23" spans="1:10" ht="13.75" customHeight="1">
      <c r="A23" s="73" t="s">
        <v>49</v>
      </c>
      <c r="B23" s="74"/>
      <c r="C23" s="73" t="s">
        <v>147</v>
      </c>
      <c r="D23" s="74"/>
      <c r="E23" s="74"/>
      <c r="F23" s="74"/>
      <c r="G23" s="74"/>
      <c r="H23" s="136" t="s">
        <v>148</v>
      </c>
      <c r="I23" s="134"/>
      <c r="J23" s="73" t="s">
        <v>149</v>
      </c>
    </row>
    <row r="24" spans="1:10" ht="13.75" customHeight="1">
      <c r="A24" s="73" t="s">
        <v>33</v>
      </c>
      <c r="B24" s="74"/>
      <c r="C24" s="73" t="s">
        <v>150</v>
      </c>
      <c r="D24" s="74"/>
      <c r="E24" s="74"/>
      <c r="F24" s="74"/>
      <c r="G24" s="74"/>
      <c r="H24" s="133" t="s">
        <v>151</v>
      </c>
      <c r="I24" s="134"/>
      <c r="J24" s="73" t="s">
        <v>84</v>
      </c>
    </row>
    <row r="25" spans="1:10" ht="13.75" customHeight="1">
      <c r="A25" s="73" t="s">
        <v>152</v>
      </c>
      <c r="B25" s="74"/>
      <c r="C25" s="73" t="s">
        <v>153</v>
      </c>
      <c r="D25" s="74"/>
      <c r="E25" s="74"/>
      <c r="F25" s="74"/>
      <c r="G25" s="74"/>
      <c r="H25" s="133" t="s">
        <v>154</v>
      </c>
      <c r="I25" s="134"/>
      <c r="J25" s="73" t="s">
        <v>155</v>
      </c>
    </row>
    <row r="26" spans="1:10" ht="13.75" customHeight="1">
      <c r="A26" s="73" t="s">
        <v>156</v>
      </c>
      <c r="B26" s="74"/>
      <c r="C26" s="73" t="s">
        <v>157</v>
      </c>
      <c r="D26" s="74"/>
      <c r="E26" s="74"/>
      <c r="F26" s="74"/>
      <c r="G26" s="74"/>
      <c r="H26" s="133" t="s">
        <v>158</v>
      </c>
      <c r="I26" s="134"/>
      <c r="J26" s="73" t="s">
        <v>159</v>
      </c>
    </row>
    <row r="27" spans="1:10" ht="13.75" customHeight="1">
      <c r="A27" s="73" t="s">
        <v>160</v>
      </c>
      <c r="B27" s="74"/>
      <c r="C27" s="73" t="s">
        <v>150</v>
      </c>
      <c r="D27" s="74"/>
      <c r="E27" s="74"/>
      <c r="F27" s="74"/>
      <c r="G27" s="74"/>
      <c r="H27" s="133" t="s">
        <v>161</v>
      </c>
      <c r="I27" s="134"/>
      <c r="J27" s="73" t="s">
        <v>84</v>
      </c>
    </row>
    <row r="28" spans="1:10" ht="13.75" customHeight="1">
      <c r="A28" s="73" t="s">
        <v>35</v>
      </c>
      <c r="B28" s="74"/>
      <c r="C28" s="73" t="s">
        <v>162</v>
      </c>
      <c r="D28" s="74"/>
      <c r="E28" s="74"/>
      <c r="F28" s="74"/>
      <c r="G28" s="74"/>
      <c r="H28" s="133" t="s">
        <v>163</v>
      </c>
      <c r="I28" s="134"/>
      <c r="J28" s="73" t="s">
        <v>164</v>
      </c>
    </row>
    <row r="29" spans="1:10" ht="13.75" customHeight="1">
      <c r="A29" s="73" t="s">
        <v>36</v>
      </c>
      <c r="B29" s="74"/>
      <c r="C29" s="73" t="s">
        <v>165</v>
      </c>
      <c r="D29" s="74"/>
      <c r="E29" s="74"/>
      <c r="F29" s="74"/>
      <c r="G29" s="74"/>
      <c r="H29" s="133" t="s">
        <v>166</v>
      </c>
      <c r="I29" s="134"/>
      <c r="J29" s="73" t="s">
        <v>167</v>
      </c>
    </row>
    <row r="30" spans="1:10" ht="13.75" customHeight="1">
      <c r="A30" s="73" t="s">
        <v>168</v>
      </c>
      <c r="B30" s="74"/>
      <c r="C30" s="73" t="s">
        <v>169</v>
      </c>
      <c r="D30" s="74"/>
      <c r="E30" s="74"/>
      <c r="F30" s="74"/>
      <c r="G30" s="74"/>
      <c r="H30" s="133" t="s">
        <v>170</v>
      </c>
      <c r="I30" s="134"/>
      <c r="J30" s="73" t="s">
        <v>171</v>
      </c>
    </row>
    <row r="31" spans="1:10" ht="13.75" customHeight="1">
      <c r="A31" s="73" t="s">
        <v>172</v>
      </c>
      <c r="B31" s="74"/>
      <c r="C31" s="73" t="s">
        <v>173</v>
      </c>
      <c r="D31" s="74"/>
      <c r="E31" s="74"/>
      <c r="F31" s="74"/>
      <c r="G31" s="74"/>
      <c r="H31" s="133" t="s">
        <v>174</v>
      </c>
      <c r="I31" s="134"/>
      <c r="J31" s="73" t="s">
        <v>164</v>
      </c>
    </row>
    <row r="32" spans="1:10" ht="13.75" customHeight="1">
      <c r="A32" s="73" t="s">
        <v>175</v>
      </c>
      <c r="B32" s="74"/>
      <c r="C32" s="73" t="s">
        <v>176</v>
      </c>
      <c r="D32" s="74"/>
      <c r="E32" s="74"/>
      <c r="F32" s="74"/>
      <c r="G32" s="74"/>
      <c r="H32" s="133" t="s">
        <v>177</v>
      </c>
      <c r="I32" s="134"/>
      <c r="J32" s="73" t="s">
        <v>178</v>
      </c>
    </row>
    <row r="33" spans="1:10" ht="13.75" customHeight="1">
      <c r="A33" s="73" t="s">
        <v>50</v>
      </c>
      <c r="B33" s="74"/>
      <c r="C33" s="73" t="s">
        <v>179</v>
      </c>
      <c r="D33" s="74"/>
      <c r="E33" s="74"/>
      <c r="F33" s="74"/>
      <c r="G33" s="74"/>
      <c r="H33" s="137" t="s">
        <v>180</v>
      </c>
      <c r="I33" s="134"/>
      <c r="J33" s="83" t="s">
        <v>181</v>
      </c>
    </row>
    <row r="34" spans="1:10" ht="13.75" customHeight="1">
      <c r="A34" s="73" t="s">
        <v>43</v>
      </c>
      <c r="B34" s="74"/>
      <c r="C34" s="73" t="s">
        <v>182</v>
      </c>
      <c r="D34" s="74"/>
      <c r="E34" s="74"/>
      <c r="F34" s="74"/>
      <c r="G34" s="74"/>
      <c r="H34" s="133" t="s">
        <v>183</v>
      </c>
      <c r="I34" s="134"/>
      <c r="J34" s="73" t="s">
        <v>260</v>
      </c>
    </row>
    <row r="35" spans="1:10" ht="13.75" customHeight="1">
      <c r="A35" s="73" t="s">
        <v>31</v>
      </c>
      <c r="B35" s="74"/>
      <c r="C35" s="73" t="s">
        <v>184</v>
      </c>
      <c r="D35" s="74"/>
      <c r="E35" s="74"/>
      <c r="F35" s="74"/>
      <c r="G35" s="74"/>
      <c r="H35" s="133" t="s">
        <v>185</v>
      </c>
      <c r="I35" s="134"/>
      <c r="J35" s="73" t="s">
        <v>186</v>
      </c>
    </row>
    <row r="36" spans="1:10" ht="13.75" customHeight="1">
      <c r="A36" s="73" t="s">
        <v>45</v>
      </c>
      <c r="B36" s="74"/>
      <c r="C36" s="73" t="s">
        <v>187</v>
      </c>
      <c r="D36" s="74"/>
      <c r="E36" s="74"/>
      <c r="F36" s="74"/>
      <c r="G36" s="74"/>
      <c r="H36" s="133" t="s">
        <v>188</v>
      </c>
      <c r="I36" s="134"/>
      <c r="J36" s="73" t="s">
        <v>84</v>
      </c>
    </row>
    <row r="37" spans="1:10" ht="13.75" customHeight="1">
      <c r="A37" s="73" t="s">
        <v>73</v>
      </c>
      <c r="B37" s="74"/>
      <c r="C37" s="73" t="s">
        <v>189</v>
      </c>
      <c r="D37" s="74"/>
      <c r="E37" s="74"/>
      <c r="F37" s="74"/>
      <c r="G37" s="74"/>
      <c r="H37" s="133" t="s">
        <v>190</v>
      </c>
      <c r="I37" s="134"/>
      <c r="J37" s="73" t="s">
        <v>191</v>
      </c>
    </row>
    <row r="38" spans="1:10" ht="13.75" customHeight="1">
      <c r="A38" s="73" t="s">
        <v>69</v>
      </c>
      <c r="B38" s="74"/>
      <c r="C38" s="73" t="s">
        <v>192</v>
      </c>
      <c r="D38" s="74"/>
      <c r="E38" s="74"/>
      <c r="F38" s="74"/>
      <c r="G38" s="74"/>
      <c r="H38" s="133" t="s">
        <v>193</v>
      </c>
      <c r="I38" s="134"/>
      <c r="J38" s="73" t="s">
        <v>194</v>
      </c>
    </row>
    <row r="39" spans="1:10" ht="13.75" customHeight="1">
      <c r="A39" s="73" t="s">
        <v>52</v>
      </c>
      <c r="B39" s="74"/>
      <c r="C39" s="73" t="s">
        <v>195</v>
      </c>
      <c r="D39" s="74"/>
      <c r="E39" s="74"/>
      <c r="F39" s="74"/>
      <c r="G39" s="74"/>
      <c r="H39" s="133" t="s">
        <v>196</v>
      </c>
      <c r="I39" s="134"/>
      <c r="J39" s="73" t="s">
        <v>197</v>
      </c>
    </row>
    <row r="40" spans="1:10" ht="13.75" customHeight="1">
      <c r="A40" s="73" t="s">
        <v>32</v>
      </c>
      <c r="B40" s="74"/>
      <c r="C40" s="73" t="s">
        <v>198</v>
      </c>
      <c r="D40" s="74"/>
      <c r="E40" s="74"/>
      <c r="F40" s="74"/>
      <c r="G40" s="74"/>
      <c r="H40" s="133" t="s">
        <v>199</v>
      </c>
      <c r="I40" s="134"/>
      <c r="J40" s="73" t="s">
        <v>200</v>
      </c>
    </row>
    <row r="41" spans="1:10" ht="13.75" customHeight="1">
      <c r="A41" s="73" t="s">
        <v>64</v>
      </c>
      <c r="B41" s="74"/>
      <c r="C41" s="73" t="s">
        <v>94</v>
      </c>
      <c r="D41" s="74"/>
      <c r="E41" s="74"/>
      <c r="F41" s="74"/>
      <c r="G41" s="74"/>
      <c r="H41" s="133" t="s">
        <v>201</v>
      </c>
      <c r="I41" s="134"/>
      <c r="J41" s="73" t="s">
        <v>84</v>
      </c>
    </row>
    <row r="42" spans="1:10" ht="13.75" customHeight="1">
      <c r="A42" s="73" t="s">
        <v>202</v>
      </c>
      <c r="B42" s="74"/>
      <c r="C42" s="73" t="s">
        <v>203</v>
      </c>
      <c r="D42" s="74"/>
      <c r="E42" s="74"/>
      <c r="F42" s="74"/>
      <c r="G42" s="74"/>
      <c r="H42" s="133" t="s">
        <v>204</v>
      </c>
      <c r="I42" s="134"/>
      <c r="J42" s="73" t="s">
        <v>205</v>
      </c>
    </row>
  </sheetData>
  <hyperlinks>
    <hyperlink ref="H11" r:id="rId1"/>
    <hyperlink ref="H33" r:id="rId2"/>
    <hyperlink ref="H23" r:id="rId3"/>
  </hyperlinks>
  <pageMargins left="0.7" right="0.7" top="0.75" bottom="0.75" header="0.3" footer="0.3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8"/>
  <sheetViews>
    <sheetView showGridLines="0" tabSelected="1" topLeftCell="A2" zoomScale="85" zoomScaleNormal="85" zoomScalePageLayoutView="85" workbookViewId="0">
      <selection activeCell="S24" sqref="S24"/>
    </sheetView>
  </sheetViews>
  <sheetFormatPr baseColWidth="10" defaultColWidth="9.1640625" defaultRowHeight="12.75" customHeight="1" x14ac:dyDescent="0"/>
  <cols>
    <col min="1" max="1" width="4.1640625" style="40" customWidth="1"/>
    <col min="2" max="2" width="13.6640625" style="40" customWidth="1"/>
    <col min="3" max="3" width="4.1640625" style="40" customWidth="1"/>
    <col min="4" max="4" width="13.6640625" style="40" customWidth="1"/>
    <col min="5" max="5" width="4.1640625" style="40" customWidth="1"/>
    <col min="6" max="6" width="13.6640625" style="40" customWidth="1"/>
    <col min="7" max="7" width="4.1640625" style="40" customWidth="1"/>
    <col min="8" max="8" width="13.6640625" style="40" customWidth="1"/>
    <col min="9" max="9" width="4.1640625" style="40" customWidth="1"/>
    <col min="10" max="10" width="13.6640625" style="40" customWidth="1"/>
    <col min="11" max="11" width="4.1640625" style="40" customWidth="1"/>
    <col min="12" max="12" width="13.6640625" style="40" customWidth="1"/>
    <col min="13" max="13" width="4.1640625" style="40" customWidth="1"/>
    <col min="14" max="14" width="13.6640625" style="40" customWidth="1"/>
    <col min="15" max="256" width="9.1640625" style="40" customWidth="1"/>
  </cols>
  <sheetData>
    <row r="1" spans="1:14" ht="50" customHeight="1">
      <c r="A1" s="225" t="str">
        <f>IF(Calendario!$Q$4="","",Calendario!$Q$4)</f>
        <v>Master en Educación Emocional, Social y de la Creatividad</v>
      </c>
      <c r="B1" s="226"/>
      <c r="C1" s="226"/>
      <c r="D1" s="226"/>
      <c r="E1" s="226"/>
      <c r="F1" s="226"/>
      <c r="G1" s="226"/>
      <c r="H1" s="222">
        <f>Calendario!A9</f>
        <v>43009</v>
      </c>
      <c r="I1" s="222"/>
      <c r="J1" s="222"/>
      <c r="K1" s="222"/>
      <c r="L1" s="222"/>
      <c r="M1" s="222"/>
      <c r="N1" s="223"/>
    </row>
    <row r="2" spans="1:14" ht="15.75" customHeight="1">
      <c r="A2" s="215" t="str">
        <f>INDEX({"domingo";"lunes";"martes";"miércoles";"jueves";"viernes";"sábado"},1+MOD(Calendario!$I$4+1-2,7))</f>
        <v>lunes</v>
      </c>
      <c r="B2" s="216"/>
      <c r="C2" s="217" t="str">
        <f>INDEX({"domingo";"lunes";"martes";"miércoles";"jueves";"viernes";"sábado"},1+MOD(Calendario!$I$4+2-2,7))</f>
        <v>martes</v>
      </c>
      <c r="D2" s="216"/>
      <c r="E2" s="217" t="str">
        <f>INDEX({"domingo";"lunes";"martes";"miércoles";"jueves";"viernes";"sábado"},1+MOD(Calendario!$I$4+3-2,7))</f>
        <v>miércoles</v>
      </c>
      <c r="F2" s="216"/>
      <c r="G2" s="217" t="str">
        <f>INDEX({"domingo";"lunes";"martes";"miércoles";"jueves";"viernes";"sábado"},1+MOD(Calendario!$I$4+4-2,7))</f>
        <v>jueves</v>
      </c>
      <c r="H2" s="216"/>
      <c r="I2" s="217" t="str">
        <f>INDEX({"domingo";"lunes";"martes";"miércoles";"jueves";"viernes";"sábado"},1+MOD(Calendario!$I$4+5-2,7))</f>
        <v>viernes</v>
      </c>
      <c r="J2" s="216"/>
      <c r="K2" s="217" t="str">
        <f>INDEX({"domingo";"lunes";"martes";"miércoles";"jueves";"viernes";"sábado"},1+MOD(Calendario!$I$4+6-2,7))</f>
        <v>sábado</v>
      </c>
      <c r="L2" s="216"/>
      <c r="M2" s="217" t="str">
        <f>INDEX({"domingo";"lunes";"martes";"miércoles";"jueves";"viernes";"sábado"},1+MOD(Calendario!$I$4+7-2,7))</f>
        <v>domingo</v>
      </c>
      <c r="N2" s="224"/>
    </row>
    <row r="3" spans="1:14" ht="18" customHeight="1">
      <c r="A3" s="41" t="str">
        <f>Calendario!A11</f>
        <v/>
      </c>
      <c r="B3" s="42"/>
      <c r="C3" s="41" t="str">
        <f>Calendario!B11</f>
        <v/>
      </c>
      <c r="D3" s="42"/>
      <c r="E3" s="41" t="str">
        <f>Calendario!C11</f>
        <v/>
      </c>
      <c r="F3" s="42"/>
      <c r="G3" s="41" t="str">
        <f>Calendario!D11</f>
        <v/>
      </c>
      <c r="H3" s="42"/>
      <c r="I3" s="41" t="str">
        <f>Calendario!E11</f>
        <v/>
      </c>
      <c r="J3" s="42"/>
      <c r="K3" s="41" t="str">
        <f>Calendario!F11</f>
        <v/>
      </c>
      <c r="L3" s="42"/>
      <c r="M3" s="43">
        <f>Calendario!G11</f>
        <v>43009</v>
      </c>
      <c r="N3" s="42"/>
    </row>
    <row r="4" spans="1:14" ht="12.75" customHeight="1">
      <c r="A4" s="208"/>
      <c r="B4" s="209"/>
      <c r="C4" s="208"/>
      <c r="D4" s="209"/>
      <c r="E4" s="208"/>
      <c r="F4" s="209"/>
      <c r="G4" s="208"/>
      <c r="H4" s="209"/>
      <c r="I4" s="208"/>
      <c r="J4" s="209"/>
      <c r="K4" s="208"/>
      <c r="L4" s="209"/>
      <c r="M4" s="208"/>
      <c r="N4" s="209"/>
    </row>
    <row r="5" spans="1:14" ht="12.75" customHeight="1">
      <c r="A5" s="208"/>
      <c r="B5" s="209"/>
      <c r="C5" s="208"/>
      <c r="D5" s="209"/>
      <c r="E5" s="208"/>
      <c r="F5" s="209"/>
      <c r="G5" s="208"/>
      <c r="H5" s="209"/>
      <c r="I5" s="208"/>
      <c r="J5" s="209"/>
      <c r="K5" s="208"/>
      <c r="L5" s="209"/>
      <c r="M5" s="208"/>
      <c r="N5" s="209"/>
    </row>
    <row r="6" spans="1:14" ht="12.75" customHeight="1">
      <c r="A6" s="208"/>
      <c r="B6" s="209"/>
      <c r="C6" s="208"/>
      <c r="D6" s="209"/>
      <c r="E6" s="208"/>
      <c r="F6" s="209"/>
      <c r="G6" s="208"/>
      <c r="H6" s="209"/>
      <c r="I6" s="208"/>
      <c r="J6" s="209"/>
      <c r="K6" s="208"/>
      <c r="L6" s="209"/>
      <c r="M6" s="208"/>
      <c r="N6" s="209"/>
    </row>
    <row r="7" spans="1:14" ht="12.75" customHeight="1">
      <c r="A7" s="212"/>
      <c r="B7" s="209"/>
      <c r="C7" s="212"/>
      <c r="D7" s="209"/>
      <c r="E7" s="212"/>
      <c r="F7" s="209"/>
      <c r="G7" s="212"/>
      <c r="H7" s="209"/>
      <c r="I7" s="212"/>
      <c r="J7" s="209"/>
      <c r="K7" s="212"/>
      <c r="L7" s="209"/>
      <c r="M7" s="212"/>
      <c r="N7" s="209"/>
    </row>
    <row r="8" spans="1:14" ht="12.75" customHeight="1">
      <c r="A8" s="210"/>
      <c r="B8" s="211"/>
      <c r="C8" s="210"/>
      <c r="D8" s="211"/>
      <c r="E8" s="210"/>
      <c r="F8" s="211"/>
      <c r="G8" s="210"/>
      <c r="H8" s="211"/>
      <c r="I8" s="210"/>
      <c r="J8" s="211"/>
      <c r="K8" s="210"/>
      <c r="L8" s="211"/>
      <c r="M8" s="210"/>
      <c r="N8" s="211"/>
    </row>
    <row r="9" spans="1:14" ht="18" customHeight="1">
      <c r="A9" s="43">
        <f>Calendario!A12</f>
        <v>43010</v>
      </c>
      <c r="B9" s="42"/>
      <c r="C9" s="43">
        <f>Calendario!B12</f>
        <v>43011</v>
      </c>
      <c r="D9" s="42"/>
      <c r="E9" s="43">
        <f>Calendario!C12</f>
        <v>43012</v>
      </c>
      <c r="F9" s="42"/>
      <c r="G9" s="43">
        <f>Calendario!D12</f>
        <v>43013</v>
      </c>
      <c r="H9" s="42"/>
      <c r="I9" s="43">
        <f>Calendario!E12</f>
        <v>43014</v>
      </c>
      <c r="J9" s="42"/>
      <c r="K9" s="43">
        <f>Calendario!F12</f>
        <v>43015</v>
      </c>
      <c r="L9" s="42"/>
      <c r="M9" s="43">
        <f>Calendario!G12</f>
        <v>43016</v>
      </c>
      <c r="N9" s="42"/>
    </row>
    <row r="10" spans="1:14" ht="12.75" customHeight="1">
      <c r="A10" s="218" t="s">
        <v>25</v>
      </c>
      <c r="B10" s="219"/>
      <c r="C10" s="218" t="s">
        <v>25</v>
      </c>
      <c r="D10" s="219"/>
      <c r="E10" s="227" t="s">
        <v>25</v>
      </c>
      <c r="F10" s="228"/>
      <c r="I10" s="232" t="s">
        <v>25</v>
      </c>
      <c r="J10" s="233"/>
      <c r="K10" s="208"/>
      <c r="L10" s="209"/>
      <c r="M10" s="208"/>
      <c r="N10" s="209"/>
    </row>
    <row r="11" spans="1:14" ht="12.75" customHeight="1">
      <c r="A11" s="220" t="s">
        <v>26</v>
      </c>
      <c r="B11" s="221"/>
      <c r="C11" s="220" t="s">
        <v>26</v>
      </c>
      <c r="D11" s="221"/>
      <c r="E11" s="249" t="s">
        <v>27</v>
      </c>
      <c r="F11" s="250"/>
      <c r="I11" s="249" t="s">
        <v>206</v>
      </c>
      <c r="J11" s="250"/>
      <c r="K11" s="208"/>
      <c r="L11" s="209"/>
      <c r="M11" s="208"/>
      <c r="N11" s="209"/>
    </row>
    <row r="12" spans="1:14" ht="12.75" customHeight="1">
      <c r="A12" s="212" t="s">
        <v>28</v>
      </c>
      <c r="B12" s="209"/>
      <c r="C12" s="212" t="s">
        <v>29</v>
      </c>
      <c r="D12" s="209"/>
      <c r="E12" s="212" t="s">
        <v>29</v>
      </c>
      <c r="F12" s="209"/>
      <c r="I12" s="212" t="s">
        <v>29</v>
      </c>
      <c r="J12" s="209"/>
      <c r="K12" s="208"/>
      <c r="L12" s="209"/>
      <c r="M12" s="208"/>
      <c r="N12" s="209"/>
    </row>
    <row r="13" spans="1:14" ht="33.75" customHeight="1">
      <c r="A13" s="213"/>
      <c r="B13" s="214"/>
      <c r="C13" s="213"/>
      <c r="D13" s="214"/>
      <c r="E13" s="242"/>
      <c r="F13" s="243"/>
      <c r="I13" s="234" t="s">
        <v>30</v>
      </c>
      <c r="J13" s="235"/>
      <c r="K13" s="210"/>
      <c r="L13" s="211"/>
      <c r="M13" s="210"/>
      <c r="N13" s="211"/>
    </row>
    <row r="14" spans="1:14" ht="12.75" hidden="1" customHeight="1">
      <c r="A14" s="210"/>
      <c r="B14" s="211"/>
      <c r="C14" s="210"/>
      <c r="D14" s="211"/>
      <c r="E14" s="210"/>
      <c r="F14" s="211"/>
      <c r="G14" s="230"/>
      <c r="H14" s="231"/>
      <c r="I14" s="230"/>
      <c r="J14" s="231"/>
      <c r="K14" s="230"/>
      <c r="L14" s="231"/>
      <c r="M14" s="230"/>
      <c r="N14" s="231"/>
    </row>
    <row r="15" spans="1:14" ht="18" customHeight="1">
      <c r="A15" s="43">
        <f>Calendario!A13</f>
        <v>43017</v>
      </c>
      <c r="B15" s="42"/>
      <c r="C15" s="43">
        <f>Calendario!B13</f>
        <v>43018</v>
      </c>
      <c r="D15" s="42"/>
      <c r="E15" s="43">
        <f>Calendario!C13</f>
        <v>43019</v>
      </c>
      <c r="F15" s="42"/>
      <c r="G15" s="43">
        <f>Calendario!D13</f>
        <v>43020</v>
      </c>
      <c r="H15" s="42"/>
      <c r="I15" s="43">
        <f>Calendario!E13</f>
        <v>43021</v>
      </c>
      <c r="J15" s="42"/>
      <c r="K15" s="43">
        <f>Calendario!F13</f>
        <v>43022</v>
      </c>
      <c r="L15" s="42"/>
      <c r="M15" s="43">
        <f>Calendario!G13</f>
        <v>43023</v>
      </c>
      <c r="N15" s="42"/>
    </row>
    <row r="16" spans="1:14" ht="12.75" customHeight="1">
      <c r="A16" s="208"/>
      <c r="B16" s="209"/>
      <c r="C16" s="208"/>
      <c r="D16" s="209"/>
      <c r="E16" s="208"/>
      <c r="F16" s="209"/>
      <c r="G16" s="208"/>
      <c r="H16" s="209"/>
      <c r="I16" s="208"/>
      <c r="J16" s="209"/>
      <c r="K16" s="208"/>
      <c r="L16" s="209"/>
      <c r="M16" s="208"/>
      <c r="N16" s="209"/>
    </row>
    <row r="17" spans="1:14" ht="12.75" customHeight="1">
      <c r="A17" s="220" t="s">
        <v>31</v>
      </c>
      <c r="B17" s="221"/>
      <c r="C17" s="9"/>
      <c r="D17" s="44"/>
      <c r="E17" s="253" t="s">
        <v>32</v>
      </c>
      <c r="F17" s="254"/>
      <c r="G17" s="208"/>
      <c r="H17" s="209"/>
      <c r="I17" s="75"/>
      <c r="J17" s="75"/>
      <c r="K17" s="208"/>
      <c r="L17" s="209"/>
      <c r="M17" s="208"/>
      <c r="N17" s="209"/>
    </row>
    <row r="18" spans="1:14" ht="12.75" customHeight="1">
      <c r="A18" s="212" t="s">
        <v>28</v>
      </c>
      <c r="B18" s="209"/>
      <c r="C18" s="9"/>
      <c r="D18" s="44"/>
      <c r="E18" s="212" t="s">
        <v>29</v>
      </c>
      <c r="F18" s="209"/>
      <c r="G18" s="255" t="s">
        <v>213</v>
      </c>
      <c r="H18" s="256"/>
      <c r="I18" s="75"/>
      <c r="J18" s="75"/>
      <c r="K18" s="208"/>
      <c r="L18" s="209"/>
      <c r="M18" s="208"/>
      <c r="N18" s="209"/>
    </row>
    <row r="19" spans="1:14" ht="12.75" customHeight="1">
      <c r="A19" s="238"/>
      <c r="B19" s="233"/>
      <c r="C19" s="212"/>
      <c r="D19" s="209"/>
      <c r="E19" s="238"/>
      <c r="F19" s="233"/>
      <c r="G19" s="212"/>
      <c r="H19" s="209"/>
      <c r="I19" s="75"/>
      <c r="J19" s="75"/>
      <c r="K19" s="212"/>
      <c r="L19" s="209"/>
      <c r="M19" s="212"/>
      <c r="N19" s="209"/>
    </row>
    <row r="20" spans="1:14" ht="12.75" customHeight="1">
      <c r="A20" s="210"/>
      <c r="B20" s="211"/>
      <c r="C20" s="210"/>
      <c r="D20" s="211"/>
      <c r="E20" s="210"/>
      <c r="F20" s="211"/>
      <c r="G20" s="210"/>
      <c r="H20" s="211"/>
      <c r="I20" s="210"/>
      <c r="J20" s="211"/>
      <c r="K20" s="210"/>
      <c r="L20" s="211"/>
      <c r="M20" s="210"/>
      <c r="N20" s="211"/>
    </row>
    <row r="21" spans="1:14" ht="18" customHeight="1">
      <c r="A21" s="43">
        <f>Calendario!A14</f>
        <v>43024</v>
      </c>
      <c r="B21" s="42"/>
      <c r="C21" s="43">
        <f>Calendario!B14</f>
        <v>43025</v>
      </c>
      <c r="D21" s="42"/>
      <c r="E21" s="43">
        <f>Calendario!C14</f>
        <v>43026</v>
      </c>
      <c r="F21" s="42"/>
      <c r="G21" s="43">
        <f>Calendario!D14</f>
        <v>43027</v>
      </c>
      <c r="H21" s="42"/>
      <c r="I21" s="43">
        <f>Calendario!E14</f>
        <v>43028</v>
      </c>
      <c r="J21" s="42"/>
      <c r="K21" s="43">
        <f>Calendario!F14</f>
        <v>43029</v>
      </c>
      <c r="L21" s="42"/>
      <c r="M21" s="43">
        <f>Calendario!G14</f>
        <v>43030</v>
      </c>
      <c r="N21" s="42"/>
    </row>
    <row r="22" spans="1:14" ht="12.75" customHeight="1">
      <c r="A22" s="208"/>
      <c r="B22" s="209"/>
      <c r="C22" s="208"/>
      <c r="D22" s="209"/>
      <c r="E22" s="358" t="s">
        <v>263</v>
      </c>
      <c r="F22" s="356"/>
      <c r="G22" s="355"/>
      <c r="H22" s="356"/>
      <c r="I22" s="357"/>
      <c r="J22" s="356"/>
      <c r="K22" s="208"/>
      <c r="L22" s="209"/>
      <c r="M22" s="208"/>
      <c r="N22" s="209"/>
    </row>
    <row r="23" spans="1:14" ht="12.75" customHeight="1">
      <c r="A23" s="229" t="s">
        <v>33</v>
      </c>
      <c r="B23" s="221"/>
      <c r="C23" s="9"/>
      <c r="D23" s="5"/>
      <c r="E23" s="236" t="s">
        <v>34</v>
      </c>
      <c r="F23" s="236"/>
      <c r="G23" s="236" t="s">
        <v>34</v>
      </c>
      <c r="H23" s="237"/>
      <c r="I23" s="208"/>
      <c r="J23" s="209"/>
      <c r="K23" s="9"/>
      <c r="L23" s="5"/>
      <c r="M23" s="5"/>
      <c r="N23" s="6"/>
    </row>
    <row r="24" spans="1:14" ht="12.75" customHeight="1">
      <c r="A24" s="89"/>
      <c r="B24" s="90"/>
      <c r="C24" s="9"/>
      <c r="D24" s="5"/>
      <c r="E24" s="236"/>
      <c r="F24" s="236"/>
      <c r="G24" s="257"/>
      <c r="H24" s="237"/>
      <c r="I24" s="208"/>
      <c r="J24" s="209"/>
      <c r="K24" s="9"/>
      <c r="L24" s="5"/>
      <c r="M24" s="5"/>
      <c r="N24" s="6"/>
    </row>
    <row r="25" spans="1:14" ht="12.75" customHeight="1">
      <c r="A25" s="240" t="s">
        <v>28</v>
      </c>
      <c r="B25" s="241"/>
      <c r="C25" s="9"/>
      <c r="D25" s="44"/>
      <c r="E25" s="212" t="s">
        <v>29</v>
      </c>
      <c r="F25" s="209"/>
      <c r="G25" s="212" t="s">
        <v>29</v>
      </c>
      <c r="H25" s="209"/>
      <c r="I25" s="212"/>
      <c r="J25" s="209"/>
      <c r="K25" s="9"/>
      <c r="L25" s="5"/>
      <c r="M25" s="5"/>
      <c r="N25" s="6"/>
    </row>
    <row r="26" spans="1:14" ht="12.75" customHeight="1">
      <c r="A26" s="213"/>
      <c r="B26" s="214"/>
      <c r="C26" s="210"/>
      <c r="D26" s="211"/>
      <c r="E26" s="213"/>
      <c r="F26" s="214"/>
      <c r="G26" s="213"/>
      <c r="H26" s="214"/>
      <c r="I26" s="210"/>
      <c r="J26" s="211"/>
      <c r="K26" s="210"/>
      <c r="L26" s="211"/>
      <c r="M26" s="210"/>
      <c r="N26" s="211"/>
    </row>
    <row r="27" spans="1:14" ht="18" customHeight="1">
      <c r="A27" s="43">
        <f>Calendario!A15</f>
        <v>43031</v>
      </c>
      <c r="B27" s="42"/>
      <c r="C27" s="43">
        <f>Calendario!B15</f>
        <v>43032</v>
      </c>
      <c r="D27" s="42"/>
      <c r="E27" s="43">
        <f>Calendario!C15</f>
        <v>43033</v>
      </c>
      <c r="F27" s="42"/>
      <c r="G27" s="43">
        <f>Calendario!D15</f>
        <v>43034</v>
      </c>
      <c r="H27" s="42"/>
      <c r="I27" s="43">
        <f>Calendario!E15</f>
        <v>43035</v>
      </c>
      <c r="J27" s="42"/>
      <c r="K27" s="43">
        <f>Calendario!F15</f>
        <v>43036</v>
      </c>
      <c r="L27" s="42"/>
      <c r="M27" s="43">
        <f>Calendario!G15</f>
        <v>43037</v>
      </c>
      <c r="N27" s="42"/>
    </row>
    <row r="28" spans="1:14" ht="12.75" customHeight="1">
      <c r="A28" s="208"/>
      <c r="B28" s="209"/>
      <c r="C28" s="208"/>
      <c r="D28" s="209"/>
      <c r="E28" s="45"/>
      <c r="F28" s="47"/>
      <c r="G28" s="47"/>
      <c r="H28" s="46"/>
      <c r="I28" s="208"/>
      <c r="J28" s="209"/>
      <c r="K28" s="208"/>
      <c r="L28" s="209"/>
      <c r="M28" s="208"/>
      <c r="N28" s="209"/>
    </row>
    <row r="29" spans="1:14" ht="12.75" customHeight="1">
      <c r="A29" s="220" t="s">
        <v>35</v>
      </c>
      <c r="B29" s="221"/>
      <c r="C29" s="9"/>
      <c r="D29" s="44"/>
      <c r="E29" s="236" t="s">
        <v>36</v>
      </c>
      <c r="F29" s="237"/>
      <c r="G29" s="236" t="s">
        <v>36</v>
      </c>
      <c r="H29" s="237"/>
      <c r="I29" s="47"/>
      <c r="J29" s="44"/>
      <c r="K29" s="45"/>
      <c r="L29" s="46"/>
      <c r="M29" s="208"/>
      <c r="N29" s="209"/>
    </row>
    <row r="30" spans="1:14" ht="12.75" customHeight="1">
      <c r="A30" s="212" t="s">
        <v>29</v>
      </c>
      <c r="B30" s="209"/>
      <c r="C30" s="9"/>
      <c r="D30" s="44"/>
      <c r="E30" s="238"/>
      <c r="F30" s="233"/>
      <c r="G30" s="238"/>
      <c r="H30" s="239"/>
      <c r="I30" s="47"/>
      <c r="J30" s="44"/>
      <c r="K30" s="45"/>
      <c r="L30" s="46"/>
      <c r="M30" s="208"/>
      <c r="N30" s="209"/>
    </row>
    <row r="31" spans="1:14" ht="12.75" customHeight="1">
      <c r="A31" s="238"/>
      <c r="B31" s="233"/>
      <c r="C31" s="212"/>
      <c r="D31" s="209"/>
      <c r="E31" s="212" t="s">
        <v>28</v>
      </c>
      <c r="F31" s="209"/>
      <c r="G31" s="212" t="s">
        <v>28</v>
      </c>
      <c r="H31" s="209"/>
      <c r="I31" s="45"/>
      <c r="J31" s="44"/>
      <c r="K31" s="45"/>
      <c r="L31" s="46"/>
      <c r="M31" s="212"/>
      <c r="N31" s="209"/>
    </row>
    <row r="32" spans="1:14" ht="12.75" customHeight="1">
      <c r="A32" s="210"/>
      <c r="B32" s="211"/>
      <c r="C32" s="210"/>
      <c r="D32" s="211"/>
      <c r="E32" s="93"/>
      <c r="F32" s="92"/>
      <c r="G32" s="94"/>
      <c r="H32" s="91"/>
      <c r="I32" s="210"/>
      <c r="J32" s="211"/>
      <c r="K32" s="210"/>
      <c r="L32" s="211"/>
      <c r="M32" s="210"/>
      <c r="N32" s="211"/>
    </row>
    <row r="33" spans="1:14" ht="18" customHeight="1">
      <c r="A33" s="43">
        <f>Calendario!A16</f>
        <v>43038</v>
      </c>
      <c r="B33" s="42"/>
      <c r="C33" s="43">
        <f>Calendario!B16</f>
        <v>43039</v>
      </c>
      <c r="D33" s="42"/>
      <c r="E33" s="48"/>
      <c r="F33" s="13"/>
      <c r="G33" s="49"/>
      <c r="H33" s="50"/>
      <c r="I33" s="51" t="s">
        <v>37</v>
      </c>
      <c r="J33" s="49"/>
      <c r="K33" s="49"/>
      <c r="L33" s="49"/>
      <c r="M33" s="49"/>
      <c r="N33" s="50"/>
    </row>
    <row r="34" spans="1:14" ht="12.75" customHeight="1">
      <c r="A34" s="227" t="s">
        <v>25</v>
      </c>
      <c r="B34" s="209"/>
      <c r="C34" s="208"/>
      <c r="D34" s="209"/>
      <c r="E34" s="9"/>
      <c r="F34" s="52"/>
      <c r="G34" s="52"/>
      <c r="H34" s="53"/>
      <c r="I34" s="54"/>
      <c r="J34" s="52"/>
      <c r="K34" s="52"/>
      <c r="L34" s="52"/>
      <c r="M34" s="52"/>
      <c r="N34" s="53"/>
    </row>
    <row r="35" spans="1:14" ht="12.75" customHeight="1">
      <c r="A35" s="220" t="s">
        <v>38</v>
      </c>
      <c r="B35" s="221"/>
      <c r="C35" s="9"/>
      <c r="D35" s="44"/>
      <c r="E35" s="9"/>
      <c r="F35" s="52"/>
      <c r="G35" s="52"/>
      <c r="H35" s="53"/>
      <c r="I35" s="54"/>
      <c r="J35" s="52"/>
      <c r="K35" s="52"/>
      <c r="L35" s="52"/>
      <c r="M35" s="52"/>
      <c r="N35" s="53"/>
    </row>
    <row r="36" spans="1:14" ht="12.75" customHeight="1">
      <c r="A36" s="212" t="s">
        <v>28</v>
      </c>
      <c r="B36" s="209"/>
      <c r="C36" s="9"/>
      <c r="D36" s="44"/>
      <c r="E36" s="9"/>
      <c r="F36" s="52"/>
      <c r="G36" s="52"/>
      <c r="H36" s="53"/>
      <c r="I36" s="54"/>
      <c r="J36" s="52"/>
      <c r="K36" s="52"/>
      <c r="L36" s="52"/>
      <c r="M36" s="52"/>
      <c r="N36" s="53"/>
    </row>
    <row r="37" spans="1:14" ht="12.75" customHeight="1">
      <c r="A37" s="238"/>
      <c r="B37" s="233"/>
      <c r="C37" s="9"/>
      <c r="D37" s="44"/>
      <c r="E37" s="9"/>
      <c r="F37" s="52"/>
      <c r="G37" s="52"/>
      <c r="H37" s="53"/>
      <c r="I37" s="54"/>
      <c r="J37" s="52"/>
      <c r="K37" s="52"/>
      <c r="L37" s="52"/>
      <c r="M37" s="251" t="s">
        <v>39</v>
      </c>
      <c r="N37" s="252"/>
    </row>
    <row r="38" spans="1:14" ht="12.75" customHeight="1">
      <c r="A38" s="242"/>
      <c r="B38" s="243"/>
      <c r="C38" s="244" t="s">
        <v>23</v>
      </c>
      <c r="D38" s="245"/>
      <c r="E38" s="55" t="s">
        <v>22</v>
      </c>
      <c r="F38" s="56"/>
      <c r="G38" s="56"/>
      <c r="H38" s="57" t="s">
        <v>23</v>
      </c>
      <c r="I38" s="58"/>
      <c r="J38" s="56"/>
      <c r="K38" s="246" t="s">
        <v>40</v>
      </c>
      <c r="L38" s="247"/>
      <c r="M38" s="247"/>
      <c r="N38" s="248"/>
    </row>
  </sheetData>
  <mergeCells count="157">
    <mergeCell ref="A35:B35"/>
    <mergeCell ref="M13:N13"/>
    <mergeCell ref="K20:L20"/>
    <mergeCell ref="M12:N12"/>
    <mergeCell ref="K28:L28"/>
    <mergeCell ref="E17:F17"/>
    <mergeCell ref="G25:H25"/>
    <mergeCell ref="M28:N28"/>
    <mergeCell ref="M22:N22"/>
    <mergeCell ref="A31:B31"/>
    <mergeCell ref="C32:D32"/>
    <mergeCell ref="M16:N16"/>
    <mergeCell ref="I32:J32"/>
    <mergeCell ref="G17:H17"/>
    <mergeCell ref="E25:F25"/>
    <mergeCell ref="K17:L17"/>
    <mergeCell ref="I25:J25"/>
    <mergeCell ref="G18:H18"/>
    <mergeCell ref="E26:F26"/>
    <mergeCell ref="G23:H24"/>
    <mergeCell ref="E31:F31"/>
    <mergeCell ref="C31:D31"/>
    <mergeCell ref="I28:J28"/>
    <mergeCell ref="M17:N17"/>
    <mergeCell ref="M37:N37"/>
    <mergeCell ref="C34:D34"/>
    <mergeCell ref="M10:N10"/>
    <mergeCell ref="K18:L18"/>
    <mergeCell ref="I26:J26"/>
    <mergeCell ref="K19:L19"/>
    <mergeCell ref="M11:N11"/>
    <mergeCell ref="K32:L32"/>
    <mergeCell ref="M32:N32"/>
    <mergeCell ref="G16:H16"/>
    <mergeCell ref="G20:H20"/>
    <mergeCell ref="M30:N30"/>
    <mergeCell ref="K16:L16"/>
    <mergeCell ref="M29:N29"/>
    <mergeCell ref="M31:N31"/>
    <mergeCell ref="M26:N26"/>
    <mergeCell ref="K22:L22"/>
    <mergeCell ref="M14:N14"/>
    <mergeCell ref="M20:N20"/>
    <mergeCell ref="I11:J11"/>
    <mergeCell ref="A14:B14"/>
    <mergeCell ref="C8:D8"/>
    <mergeCell ref="A16:B16"/>
    <mergeCell ref="M18:N18"/>
    <mergeCell ref="K26:L26"/>
    <mergeCell ref="G19:H19"/>
    <mergeCell ref="M19:N19"/>
    <mergeCell ref="E11:F11"/>
    <mergeCell ref="C19:D19"/>
    <mergeCell ref="A19:B19"/>
    <mergeCell ref="M8:N8"/>
    <mergeCell ref="I24:J24"/>
    <mergeCell ref="C26:D26"/>
    <mergeCell ref="A38:B38"/>
    <mergeCell ref="K6:L6"/>
    <mergeCell ref="I14:J14"/>
    <mergeCell ref="C38:D38"/>
    <mergeCell ref="A17:B17"/>
    <mergeCell ref="A36:B36"/>
    <mergeCell ref="A37:B37"/>
    <mergeCell ref="E8:F8"/>
    <mergeCell ref="C16:D16"/>
    <mergeCell ref="G8:H8"/>
    <mergeCell ref="E16:F16"/>
    <mergeCell ref="A32:B32"/>
    <mergeCell ref="I6:J6"/>
    <mergeCell ref="G14:H14"/>
    <mergeCell ref="E19:F19"/>
    <mergeCell ref="A22:B22"/>
    <mergeCell ref="E13:F13"/>
    <mergeCell ref="K7:L7"/>
    <mergeCell ref="G7:H7"/>
    <mergeCell ref="K12:L12"/>
    <mergeCell ref="I20:J20"/>
    <mergeCell ref="K38:N38"/>
    <mergeCell ref="A34:B34"/>
    <mergeCell ref="I10:J10"/>
    <mergeCell ref="G26:H26"/>
    <mergeCell ref="K10:L10"/>
    <mergeCell ref="E18:F18"/>
    <mergeCell ref="K8:L8"/>
    <mergeCell ref="I16:J16"/>
    <mergeCell ref="A11:B11"/>
    <mergeCell ref="E14:F14"/>
    <mergeCell ref="C22:D22"/>
    <mergeCell ref="A30:B30"/>
    <mergeCell ref="K11:L11"/>
    <mergeCell ref="I13:J13"/>
    <mergeCell ref="E29:F29"/>
    <mergeCell ref="E30:F30"/>
    <mergeCell ref="G29:H29"/>
    <mergeCell ref="G30:H30"/>
    <mergeCell ref="A25:B25"/>
    <mergeCell ref="C20:D20"/>
    <mergeCell ref="G31:H31"/>
    <mergeCell ref="I23:J23"/>
    <mergeCell ref="A8:B8"/>
    <mergeCell ref="E23:F24"/>
    <mergeCell ref="A29:B29"/>
    <mergeCell ref="H1:N1"/>
    <mergeCell ref="I4:J4"/>
    <mergeCell ref="I12:J12"/>
    <mergeCell ref="E20:F20"/>
    <mergeCell ref="C28:D28"/>
    <mergeCell ref="I2:J2"/>
    <mergeCell ref="M2:N2"/>
    <mergeCell ref="K2:L2"/>
    <mergeCell ref="A1:G1"/>
    <mergeCell ref="G2:H2"/>
    <mergeCell ref="E10:F10"/>
    <mergeCell ref="A26:B26"/>
    <mergeCell ref="A4:B4"/>
    <mergeCell ref="A7:B7"/>
    <mergeCell ref="E6:F6"/>
    <mergeCell ref="C14:D14"/>
    <mergeCell ref="A23:B23"/>
    <mergeCell ref="M4:N4"/>
    <mergeCell ref="M6:N6"/>
    <mergeCell ref="K14:L14"/>
    <mergeCell ref="A20:B20"/>
    <mergeCell ref="A28:B28"/>
    <mergeCell ref="C2:D2"/>
    <mergeCell ref="A10:B10"/>
    <mergeCell ref="A2:B2"/>
    <mergeCell ref="E2:F2"/>
    <mergeCell ref="C10:D10"/>
    <mergeCell ref="A18:B18"/>
    <mergeCell ref="C7:D7"/>
    <mergeCell ref="K5:L5"/>
    <mergeCell ref="C11:D11"/>
    <mergeCell ref="G4:H4"/>
    <mergeCell ref="E12:F12"/>
    <mergeCell ref="G6:H6"/>
    <mergeCell ref="I5:J5"/>
    <mergeCell ref="C6:D6"/>
    <mergeCell ref="G5:H5"/>
    <mergeCell ref="I7:J7"/>
    <mergeCell ref="I8:J8"/>
    <mergeCell ref="M5:N5"/>
    <mergeCell ref="K13:L13"/>
    <mergeCell ref="E7:F7"/>
    <mergeCell ref="A6:B6"/>
    <mergeCell ref="C4:D4"/>
    <mergeCell ref="A12:B12"/>
    <mergeCell ref="C5:D5"/>
    <mergeCell ref="A13:B13"/>
    <mergeCell ref="K4:L4"/>
    <mergeCell ref="E5:F5"/>
    <mergeCell ref="C13:D13"/>
    <mergeCell ref="A5:B5"/>
    <mergeCell ref="E4:F4"/>
    <mergeCell ref="C12:D12"/>
    <mergeCell ref="M7:N7"/>
  </mergeCells>
  <hyperlinks>
    <hyperlink ref="K38" r:id="rId1"/>
  </hyperlinks>
  <pageMargins left="0.5" right="0.5" top="0.25" bottom="0.25" header="0.25" footer="0.25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8"/>
  <sheetViews>
    <sheetView showGridLines="0" zoomScale="70" zoomScaleNormal="70" zoomScalePageLayoutView="70" workbookViewId="0">
      <selection activeCell="A28" sqref="A28:H28"/>
    </sheetView>
  </sheetViews>
  <sheetFormatPr baseColWidth="10" defaultColWidth="9.1640625" defaultRowHeight="12.75" customHeight="1" x14ac:dyDescent="0"/>
  <cols>
    <col min="1" max="1" width="4.1640625" style="59" customWidth="1"/>
    <col min="2" max="2" width="13.6640625" style="59" customWidth="1"/>
    <col min="3" max="3" width="4.1640625" style="59" customWidth="1"/>
    <col min="4" max="4" width="13.6640625" style="59" customWidth="1"/>
    <col min="5" max="5" width="4.1640625" style="59" customWidth="1"/>
    <col min="6" max="6" width="13.6640625" style="59" customWidth="1"/>
    <col min="7" max="7" width="4.1640625" style="59" customWidth="1"/>
    <col min="8" max="8" width="13.6640625" style="59" customWidth="1"/>
    <col min="9" max="9" width="4.1640625" style="59" customWidth="1"/>
    <col min="10" max="10" width="13.6640625" style="59" customWidth="1"/>
    <col min="11" max="11" width="4.1640625" style="59" customWidth="1"/>
    <col min="12" max="12" width="13.6640625" style="59" customWidth="1"/>
    <col min="13" max="13" width="4.1640625" style="59" customWidth="1"/>
    <col min="14" max="14" width="13.6640625" style="59" customWidth="1"/>
    <col min="15" max="256" width="9.1640625" style="59" customWidth="1"/>
  </cols>
  <sheetData>
    <row r="1" spans="1:14" ht="50" customHeight="1">
      <c r="A1" s="225" t="str">
        <f>IF(Calendario!$Q$4="","",Calendario!$Q$4)</f>
        <v>Master en Educación Emocional, Social y de la Creatividad</v>
      </c>
      <c r="B1" s="226"/>
      <c r="C1" s="226"/>
      <c r="D1" s="226"/>
      <c r="E1" s="226"/>
      <c r="F1" s="226"/>
      <c r="G1" s="226"/>
      <c r="H1" s="222">
        <f>Calendario!I9</f>
        <v>43040</v>
      </c>
      <c r="I1" s="222"/>
      <c r="J1" s="222"/>
      <c r="K1" s="222"/>
      <c r="L1" s="222"/>
      <c r="M1" s="222"/>
      <c r="N1" s="223"/>
    </row>
    <row r="2" spans="1:14" ht="15.75" customHeight="1">
      <c r="A2" s="215" t="str">
        <f>o!A2:B2</f>
        <v>lunes</v>
      </c>
      <c r="B2" s="216"/>
      <c r="C2" s="217" t="str">
        <f>o!C2:D2</f>
        <v>martes</v>
      </c>
      <c r="D2" s="216"/>
      <c r="E2" s="217" t="str">
        <f>o!E2:F2</f>
        <v>miércoles</v>
      </c>
      <c r="F2" s="216"/>
      <c r="G2" s="217" t="str">
        <f>o!G2:H2</f>
        <v>jueves</v>
      </c>
      <c r="H2" s="216"/>
      <c r="I2" s="217" t="str">
        <f>o!I2:J2</f>
        <v>viernes</v>
      </c>
      <c r="J2" s="216"/>
      <c r="K2" s="217" t="str">
        <f>o!K2:L2</f>
        <v>sábado</v>
      </c>
      <c r="L2" s="216"/>
      <c r="M2" s="217" t="str">
        <f>o!M2:N2</f>
        <v>domingo</v>
      </c>
      <c r="N2" s="224"/>
    </row>
    <row r="3" spans="1:14" ht="18" customHeight="1">
      <c r="A3" s="41" t="str">
        <f>Calendario!I11</f>
        <v/>
      </c>
      <c r="B3" s="42"/>
      <c r="C3" s="41" t="str">
        <f>Calendario!J11</f>
        <v/>
      </c>
      <c r="D3" s="42"/>
      <c r="E3" s="43">
        <f>Calendario!K11</f>
        <v>43040</v>
      </c>
      <c r="F3" s="42"/>
      <c r="G3" s="43">
        <f>Calendario!L11</f>
        <v>43041</v>
      </c>
      <c r="H3" s="42"/>
      <c r="I3" s="43">
        <f>Calendario!M11</f>
        <v>43042</v>
      </c>
      <c r="J3" s="42"/>
      <c r="K3" s="43">
        <f>Calendario!N11</f>
        <v>43043</v>
      </c>
      <c r="L3" s="42"/>
      <c r="M3" s="43">
        <f>Calendario!O11</f>
        <v>43044</v>
      </c>
      <c r="N3" s="42"/>
    </row>
    <row r="4" spans="1:14" ht="12.75" customHeight="1">
      <c r="A4" s="208"/>
      <c r="B4" s="209"/>
      <c r="C4" s="208"/>
      <c r="D4" s="209"/>
      <c r="E4" s="208"/>
      <c r="F4" s="209"/>
      <c r="G4" s="208"/>
      <c r="H4" s="209"/>
      <c r="I4" s="208"/>
      <c r="J4" s="209"/>
      <c r="K4" s="208"/>
      <c r="L4" s="209"/>
      <c r="M4" s="208"/>
      <c r="N4" s="209"/>
    </row>
    <row r="5" spans="1:14" ht="12.75" customHeight="1">
      <c r="A5" s="208"/>
      <c r="B5" s="209"/>
      <c r="C5" s="208"/>
      <c r="D5" s="209"/>
      <c r="E5" s="255" t="s">
        <v>213</v>
      </c>
      <c r="F5" s="256"/>
      <c r="G5" s="208"/>
      <c r="H5" s="209"/>
      <c r="I5" s="253" t="s">
        <v>41</v>
      </c>
      <c r="J5" s="259"/>
      <c r="K5" s="208"/>
      <c r="L5" s="209"/>
      <c r="M5" s="208"/>
      <c r="N5" s="209"/>
    </row>
    <row r="6" spans="1:14" ht="12.75" customHeight="1">
      <c r="A6" s="208"/>
      <c r="B6" s="209"/>
      <c r="C6" s="208"/>
      <c r="D6" s="209"/>
      <c r="E6" s="208"/>
      <c r="F6" s="209"/>
      <c r="G6" s="208"/>
      <c r="H6" s="209"/>
      <c r="I6" s="212" t="s">
        <v>28</v>
      </c>
      <c r="J6" s="209"/>
      <c r="K6" s="208"/>
      <c r="L6" s="209"/>
      <c r="M6" s="208"/>
      <c r="N6" s="209"/>
    </row>
    <row r="7" spans="1:14" ht="12.75" customHeight="1">
      <c r="A7" s="212"/>
      <c r="B7" s="209"/>
      <c r="C7" s="212"/>
      <c r="D7" s="209"/>
      <c r="E7" s="212"/>
      <c r="F7" s="209"/>
      <c r="G7" s="212"/>
      <c r="H7" s="209"/>
      <c r="I7" s="238"/>
      <c r="J7" s="233"/>
      <c r="K7" s="212"/>
      <c r="L7" s="209"/>
      <c r="M7" s="212"/>
      <c r="N7" s="209"/>
    </row>
    <row r="8" spans="1:14" ht="12.75" customHeight="1">
      <c r="A8" s="210"/>
      <c r="B8" s="211"/>
      <c r="C8" s="210"/>
      <c r="D8" s="211"/>
      <c r="E8" s="210"/>
      <c r="F8" s="211"/>
      <c r="G8" s="210"/>
      <c r="H8" s="211"/>
      <c r="I8" s="213"/>
      <c r="J8" s="214"/>
      <c r="K8" s="210"/>
      <c r="L8" s="211"/>
      <c r="M8" s="210"/>
      <c r="N8" s="211"/>
    </row>
    <row r="9" spans="1:14" ht="18" customHeight="1">
      <c r="A9" s="43">
        <f>Calendario!I12</f>
        <v>43045</v>
      </c>
      <c r="B9" s="42"/>
      <c r="C9" s="43">
        <f>Calendario!J12</f>
        <v>43046</v>
      </c>
      <c r="D9" s="42"/>
      <c r="E9" s="43">
        <f>Calendario!K12</f>
        <v>43047</v>
      </c>
      <c r="F9" s="42"/>
      <c r="G9" s="43">
        <f>Calendario!L12</f>
        <v>43048</v>
      </c>
      <c r="H9" s="42"/>
      <c r="I9" s="43">
        <f>Calendario!M12</f>
        <v>43049</v>
      </c>
      <c r="J9" s="42"/>
      <c r="K9" s="43">
        <f>Calendario!N12</f>
        <v>43050</v>
      </c>
      <c r="L9" s="42"/>
      <c r="M9" s="43">
        <f>Calendario!O12</f>
        <v>43051</v>
      </c>
      <c r="N9" s="42"/>
    </row>
    <row r="10" spans="1:14" ht="12.75" customHeight="1">
      <c r="A10" s="277" t="s">
        <v>212</v>
      </c>
      <c r="B10" s="278"/>
      <c r="C10" s="278"/>
      <c r="D10" s="278"/>
      <c r="E10" s="278"/>
      <c r="F10" s="278"/>
      <c r="G10" s="278"/>
      <c r="H10" s="278"/>
      <c r="I10" s="278"/>
      <c r="J10" s="279"/>
      <c r="K10" s="208"/>
      <c r="L10" s="209"/>
      <c r="M10" s="208"/>
      <c r="N10" s="209"/>
    </row>
    <row r="11" spans="1:14" ht="12.75" customHeight="1">
      <c r="A11" s="106"/>
      <c r="B11" s="107"/>
      <c r="C11" s="104"/>
      <c r="D11" s="108"/>
      <c r="E11" s="104"/>
      <c r="F11" s="108"/>
      <c r="G11" s="104"/>
      <c r="H11" s="108"/>
      <c r="I11" s="258" t="s">
        <v>42</v>
      </c>
      <c r="J11" s="259"/>
      <c r="K11" s="208"/>
      <c r="L11" s="209"/>
      <c r="M11" s="208"/>
      <c r="N11" s="209"/>
    </row>
    <row r="12" spans="1:14" ht="12.75" customHeight="1">
      <c r="A12" s="208"/>
      <c r="B12" s="209"/>
      <c r="C12" s="208"/>
      <c r="D12" s="209"/>
      <c r="E12" s="208"/>
      <c r="F12" s="209"/>
      <c r="G12" s="208"/>
      <c r="H12" s="209"/>
      <c r="I12" s="212" t="s">
        <v>29</v>
      </c>
      <c r="J12" s="209"/>
      <c r="K12" s="208"/>
      <c r="L12" s="209"/>
      <c r="M12" s="208"/>
      <c r="N12" s="209"/>
    </row>
    <row r="13" spans="1:14" ht="12.75" customHeight="1">
      <c r="A13" s="212"/>
      <c r="B13" s="209"/>
      <c r="C13" s="212"/>
      <c r="D13" s="209"/>
      <c r="E13" s="212"/>
      <c r="F13" s="209"/>
      <c r="G13" s="212"/>
      <c r="H13" s="209"/>
      <c r="I13" s="238"/>
      <c r="J13" s="233"/>
      <c r="K13" s="212"/>
      <c r="L13" s="209"/>
      <c r="M13" s="212"/>
      <c r="N13" s="209"/>
    </row>
    <row r="14" spans="1:14" ht="12.75" customHeight="1">
      <c r="A14" s="210"/>
      <c r="B14" s="211"/>
      <c r="C14" s="273"/>
      <c r="D14" s="274"/>
      <c r="E14" s="210"/>
      <c r="F14" s="211"/>
      <c r="G14" s="210"/>
      <c r="H14" s="211"/>
      <c r="I14" s="213"/>
      <c r="J14" s="214"/>
      <c r="K14" s="210"/>
      <c r="L14" s="211"/>
      <c r="M14" s="210"/>
      <c r="N14" s="211"/>
    </row>
    <row r="15" spans="1:14" ht="18" customHeight="1">
      <c r="A15" s="43">
        <f>Calendario!I13</f>
        <v>43052</v>
      </c>
      <c r="B15" s="42"/>
      <c r="C15" s="105">
        <f>Calendario!J13</f>
        <v>43053</v>
      </c>
      <c r="D15" s="82"/>
      <c r="E15" s="43">
        <f>Calendario!K13</f>
        <v>43054</v>
      </c>
      <c r="F15" s="42"/>
      <c r="G15" s="43">
        <f>Calendario!L13</f>
        <v>43055</v>
      </c>
      <c r="H15" s="42"/>
      <c r="I15" s="43">
        <f>Calendario!M13</f>
        <v>43056</v>
      </c>
      <c r="J15" s="42"/>
      <c r="K15" s="43">
        <f>Calendario!N13</f>
        <v>43057</v>
      </c>
      <c r="L15" s="42"/>
      <c r="M15" s="43">
        <f>Calendario!O13</f>
        <v>43058</v>
      </c>
      <c r="N15" s="42"/>
    </row>
    <row r="16" spans="1:14" ht="12.75" customHeight="1">
      <c r="A16" s="208"/>
      <c r="B16" s="209"/>
      <c r="C16" s="208"/>
      <c r="D16" s="209"/>
      <c r="E16" s="208"/>
      <c r="F16" s="209"/>
      <c r="G16" s="208"/>
      <c r="H16" s="209"/>
      <c r="I16" s="272"/>
      <c r="J16" s="233"/>
      <c r="K16" s="208"/>
      <c r="L16" s="209"/>
      <c r="M16" s="208"/>
      <c r="N16" s="209"/>
    </row>
    <row r="17" spans="1:14" ht="12.75" customHeight="1">
      <c r="A17" s="266" t="s">
        <v>212</v>
      </c>
      <c r="B17" s="275"/>
      <c r="C17" s="275"/>
      <c r="D17" s="275"/>
      <c r="E17" s="275"/>
      <c r="F17" s="275"/>
      <c r="G17" s="275"/>
      <c r="H17" s="275"/>
      <c r="I17" s="275"/>
      <c r="J17" s="276"/>
      <c r="K17" s="208"/>
      <c r="L17" s="209"/>
      <c r="M17" s="208"/>
      <c r="N17" s="209"/>
    </row>
    <row r="18" spans="1:14" ht="12.75" customHeight="1">
      <c r="A18" s="208"/>
      <c r="B18" s="209"/>
      <c r="C18" s="208"/>
      <c r="D18" s="209"/>
      <c r="E18" s="208"/>
      <c r="F18" s="209"/>
      <c r="G18" s="208"/>
      <c r="H18" s="209"/>
      <c r="I18" s="45"/>
      <c r="J18" s="46"/>
      <c r="K18" s="208"/>
      <c r="L18" s="209"/>
      <c r="M18" s="208"/>
      <c r="N18" s="209"/>
    </row>
    <row r="19" spans="1:14" ht="12.75" customHeight="1">
      <c r="A19" s="212"/>
      <c r="B19" s="209"/>
      <c r="C19" s="212"/>
      <c r="D19" s="209"/>
      <c r="E19" s="212"/>
      <c r="F19" s="209"/>
      <c r="G19" s="212"/>
      <c r="H19" s="209"/>
      <c r="I19" s="9"/>
      <c r="J19" s="44"/>
      <c r="K19" s="212"/>
      <c r="L19" s="209"/>
      <c r="M19" s="212"/>
      <c r="N19" s="209"/>
    </row>
    <row r="20" spans="1:14" ht="12.75" customHeight="1">
      <c r="A20" s="210"/>
      <c r="B20" s="211"/>
      <c r="C20" s="210"/>
      <c r="D20" s="211"/>
      <c r="E20" s="210"/>
      <c r="F20" s="211"/>
      <c r="G20" s="210"/>
      <c r="H20" s="211"/>
      <c r="I20" s="210"/>
      <c r="J20" s="211"/>
      <c r="K20" s="210"/>
      <c r="L20" s="211"/>
      <c r="M20" s="210"/>
      <c r="N20" s="211"/>
    </row>
    <row r="21" spans="1:14" ht="18" customHeight="1">
      <c r="A21" s="43">
        <f>Calendario!I14</f>
        <v>43059</v>
      </c>
      <c r="B21" s="42"/>
      <c r="C21" s="43">
        <f>Calendario!J14</f>
        <v>43060</v>
      </c>
      <c r="D21" s="42"/>
      <c r="E21" s="43">
        <f>Calendario!K14</f>
        <v>43061</v>
      </c>
      <c r="F21" s="42"/>
      <c r="G21" s="43">
        <f>Calendario!L14</f>
        <v>43062</v>
      </c>
      <c r="H21" s="42"/>
      <c r="I21" s="43">
        <f>Calendario!M14</f>
        <v>43063</v>
      </c>
      <c r="J21" s="42"/>
      <c r="K21" s="43">
        <f>Calendario!N14</f>
        <v>43064</v>
      </c>
      <c r="L21" s="42"/>
      <c r="M21" s="43">
        <f>Calendario!O14</f>
        <v>43065</v>
      </c>
      <c r="N21" s="42"/>
    </row>
    <row r="22" spans="1:14" ht="12.75" customHeight="1">
      <c r="A22" s="266" t="s">
        <v>212</v>
      </c>
      <c r="B22" s="267"/>
      <c r="C22" s="267"/>
      <c r="D22" s="267"/>
      <c r="E22" s="267"/>
      <c r="F22" s="267"/>
      <c r="G22" s="267"/>
      <c r="H22" s="267"/>
      <c r="I22" s="267"/>
      <c r="J22" s="268"/>
      <c r="K22" s="208"/>
      <c r="L22" s="209"/>
      <c r="M22" s="208"/>
      <c r="N22" s="209"/>
    </row>
    <row r="23" spans="1:14" ht="12.75" customHeight="1">
      <c r="A23" s="60"/>
      <c r="B23" s="61"/>
      <c r="C23" s="60"/>
      <c r="D23" s="61"/>
      <c r="E23" s="60"/>
      <c r="F23" s="61"/>
      <c r="G23" s="60"/>
      <c r="H23" s="61"/>
      <c r="I23" s="253" t="s">
        <v>43</v>
      </c>
      <c r="J23" s="271"/>
      <c r="K23" s="208"/>
      <c r="L23" s="209"/>
      <c r="M23" s="208"/>
      <c r="N23" s="209"/>
    </row>
    <row r="24" spans="1:14" ht="12.75" customHeight="1">
      <c r="A24" s="60"/>
      <c r="B24" s="61"/>
      <c r="C24" s="60"/>
      <c r="D24" s="61"/>
      <c r="E24" s="60"/>
      <c r="F24" s="61"/>
      <c r="G24" s="60"/>
      <c r="H24" s="61"/>
      <c r="I24" s="212" t="s">
        <v>29</v>
      </c>
      <c r="J24" s="209"/>
      <c r="K24" s="208"/>
      <c r="L24" s="209"/>
      <c r="M24" s="208"/>
      <c r="N24" s="209"/>
    </row>
    <row r="25" spans="1:14" ht="12.75" customHeight="1">
      <c r="A25" s="212"/>
      <c r="B25" s="209"/>
      <c r="C25" s="212"/>
      <c r="D25" s="209"/>
      <c r="E25" s="212"/>
      <c r="F25" s="209"/>
      <c r="G25" s="212"/>
      <c r="H25" s="209"/>
      <c r="I25" s="260" t="s">
        <v>25</v>
      </c>
      <c r="J25" s="261"/>
      <c r="K25" s="212"/>
      <c r="L25" s="209"/>
      <c r="M25" s="212"/>
      <c r="N25" s="209"/>
    </row>
    <row r="26" spans="1:14" ht="12.75" customHeight="1">
      <c r="A26" s="210"/>
      <c r="B26" s="211"/>
      <c r="C26" s="210"/>
      <c r="D26" s="211"/>
      <c r="E26" s="210"/>
      <c r="F26" s="211"/>
      <c r="G26" s="210"/>
      <c r="H26" s="211"/>
      <c r="I26" s="213"/>
      <c r="J26" s="214"/>
      <c r="K26" s="210"/>
      <c r="L26" s="211"/>
      <c r="M26" s="210"/>
      <c r="N26" s="211"/>
    </row>
    <row r="27" spans="1:14" ht="18" customHeight="1">
      <c r="A27" s="43">
        <f>Calendario!I15</f>
        <v>43066</v>
      </c>
      <c r="B27" s="42"/>
      <c r="C27" s="43">
        <f>Calendario!J15</f>
        <v>43067</v>
      </c>
      <c r="D27" s="42"/>
      <c r="E27" s="43">
        <f>Calendario!K15</f>
        <v>43068</v>
      </c>
      <c r="F27" s="42"/>
      <c r="G27" s="43">
        <f>Calendario!L15</f>
        <v>43069</v>
      </c>
      <c r="H27" s="42"/>
      <c r="I27" s="43"/>
      <c r="J27" s="42"/>
      <c r="K27" s="41" t="str">
        <f>Calendario!N15</f>
        <v/>
      </c>
      <c r="L27" s="42"/>
      <c r="M27" s="41" t="str">
        <f>Calendario!O15</f>
        <v/>
      </c>
      <c r="N27" s="42"/>
    </row>
    <row r="28" spans="1:14" ht="12.75" customHeight="1">
      <c r="A28" s="266" t="s">
        <v>212</v>
      </c>
      <c r="B28" s="269"/>
      <c r="C28" s="269"/>
      <c r="D28" s="269"/>
      <c r="E28" s="269"/>
      <c r="F28" s="269"/>
      <c r="G28" s="269"/>
      <c r="H28" s="270"/>
      <c r="I28" s="212"/>
      <c r="J28" s="209"/>
      <c r="K28" s="208"/>
      <c r="L28" s="209"/>
      <c r="M28" s="208"/>
      <c r="N28" s="209"/>
    </row>
    <row r="29" spans="1:14" ht="12.75" customHeight="1">
      <c r="A29" s="60"/>
      <c r="B29" s="61"/>
      <c r="C29" s="60"/>
      <c r="D29" s="61"/>
      <c r="E29" s="60"/>
      <c r="F29" s="61"/>
      <c r="G29" s="60"/>
      <c r="H29" s="115"/>
      <c r="I29" s="263"/>
      <c r="J29" s="264"/>
      <c r="K29" s="262"/>
      <c r="L29" s="209"/>
      <c r="M29" s="208"/>
      <c r="N29" s="209"/>
    </row>
    <row r="30" spans="1:14" ht="12.75" customHeight="1">
      <c r="A30" s="60"/>
      <c r="B30" s="61"/>
      <c r="C30" s="60"/>
      <c r="D30" s="61"/>
      <c r="E30" s="60"/>
      <c r="F30" s="61"/>
      <c r="G30" s="60"/>
      <c r="H30" s="115"/>
      <c r="I30" s="263"/>
      <c r="J30" s="264"/>
      <c r="K30" s="262"/>
      <c r="L30" s="209"/>
      <c r="M30" s="208"/>
      <c r="N30" s="209"/>
    </row>
    <row r="31" spans="1:14" ht="12.75" customHeight="1">
      <c r="A31" s="212"/>
      <c r="B31" s="209"/>
      <c r="C31" s="212"/>
      <c r="D31" s="209"/>
      <c r="E31" s="212"/>
      <c r="F31" s="209"/>
      <c r="G31" s="212"/>
      <c r="H31" s="262"/>
      <c r="I31" s="263"/>
      <c r="J31" s="264"/>
      <c r="K31" s="265"/>
      <c r="L31" s="209"/>
      <c r="M31" s="212"/>
      <c r="N31" s="209"/>
    </row>
    <row r="32" spans="1:14" ht="12.75" customHeight="1">
      <c r="A32" s="210"/>
      <c r="B32" s="211"/>
      <c r="C32" s="210"/>
      <c r="D32" s="211"/>
      <c r="E32" s="210"/>
      <c r="F32" s="211"/>
      <c r="G32" s="210"/>
      <c r="H32" s="211"/>
      <c r="I32" s="210"/>
      <c r="J32" s="211"/>
      <c r="K32" s="210"/>
      <c r="L32" s="211"/>
      <c r="M32" s="210"/>
      <c r="N32" s="211"/>
    </row>
    <row r="33" spans="1:14" ht="18" customHeight="1">
      <c r="A33" s="41" t="str">
        <f>Calendario!I16</f>
        <v/>
      </c>
      <c r="B33" s="42"/>
      <c r="C33" s="41" t="str">
        <f>Calendario!J16</f>
        <v/>
      </c>
      <c r="D33" s="42"/>
      <c r="E33" s="48"/>
      <c r="F33" s="13"/>
      <c r="G33" s="49"/>
      <c r="H33" s="50"/>
      <c r="I33" s="51" t="s">
        <v>37</v>
      </c>
      <c r="J33" s="49"/>
      <c r="K33" s="49"/>
      <c r="L33" s="49"/>
      <c r="M33" s="49"/>
      <c r="N33" s="50"/>
    </row>
    <row r="34" spans="1:14" ht="12.75" customHeight="1">
      <c r="A34" s="208"/>
      <c r="B34" s="209"/>
      <c r="C34" s="208"/>
      <c r="D34" s="209"/>
      <c r="E34" s="9"/>
      <c r="F34" s="52"/>
      <c r="G34" s="52"/>
      <c r="H34" s="53"/>
      <c r="I34" s="54"/>
      <c r="J34" s="52"/>
      <c r="K34" s="52"/>
      <c r="L34" s="52"/>
      <c r="M34" s="52"/>
      <c r="N34" s="53"/>
    </row>
    <row r="35" spans="1:14" ht="12.75" customHeight="1">
      <c r="A35" s="208"/>
      <c r="B35" s="209"/>
      <c r="C35" s="208"/>
      <c r="D35" s="209"/>
      <c r="E35" s="9"/>
      <c r="F35" s="52"/>
      <c r="G35" s="52"/>
      <c r="H35" s="53"/>
      <c r="I35" s="54"/>
      <c r="J35" s="52"/>
      <c r="K35" s="52"/>
      <c r="L35" s="52"/>
      <c r="M35" s="52"/>
      <c r="N35" s="53"/>
    </row>
    <row r="36" spans="1:14" ht="12.75" customHeight="1">
      <c r="A36" s="208"/>
      <c r="B36" s="209"/>
      <c r="C36" s="208"/>
      <c r="D36" s="209"/>
      <c r="E36" s="9"/>
      <c r="F36" s="52"/>
      <c r="G36" s="52"/>
      <c r="H36" s="53"/>
      <c r="I36" s="54"/>
      <c r="J36" s="52"/>
      <c r="K36" s="52"/>
      <c r="L36" s="52"/>
      <c r="M36" s="52"/>
      <c r="N36" s="53"/>
    </row>
    <row r="37" spans="1:14" ht="12.75" customHeight="1">
      <c r="A37" s="212"/>
      <c r="B37" s="209"/>
      <c r="C37" s="212"/>
      <c r="D37" s="209"/>
      <c r="E37" s="9"/>
      <c r="F37" s="52"/>
      <c r="G37" s="52"/>
      <c r="H37" s="53"/>
      <c r="I37" s="54"/>
      <c r="J37" s="52"/>
      <c r="K37" s="52"/>
      <c r="L37" s="52"/>
      <c r="M37" s="251" t="s">
        <v>39</v>
      </c>
      <c r="N37" s="252"/>
    </row>
    <row r="38" spans="1:14" ht="12.75" customHeight="1">
      <c r="A38" s="210"/>
      <c r="B38" s="211"/>
      <c r="C38" s="244" t="s">
        <v>23</v>
      </c>
      <c r="D38" s="245"/>
      <c r="E38" s="55" t="s">
        <v>22</v>
      </c>
      <c r="F38" s="56"/>
      <c r="G38" s="56"/>
      <c r="H38" s="57" t="s">
        <v>23</v>
      </c>
      <c r="I38" s="58"/>
      <c r="J38" s="56"/>
      <c r="K38" s="246" t="s">
        <v>40</v>
      </c>
      <c r="L38" s="247"/>
      <c r="M38" s="247"/>
      <c r="N38" s="248"/>
    </row>
  </sheetData>
  <mergeCells count="159">
    <mergeCell ref="A1:G1"/>
    <mergeCell ref="M19:N19"/>
    <mergeCell ref="E4:F4"/>
    <mergeCell ref="A20:B20"/>
    <mergeCell ref="C12:D12"/>
    <mergeCell ref="A2:B2"/>
    <mergeCell ref="E20:F20"/>
    <mergeCell ref="G12:H12"/>
    <mergeCell ref="I4:J4"/>
    <mergeCell ref="K20:L20"/>
    <mergeCell ref="M12:N12"/>
    <mergeCell ref="A13:B13"/>
    <mergeCell ref="C5:D5"/>
    <mergeCell ref="C13:D13"/>
    <mergeCell ref="E5:F5"/>
    <mergeCell ref="M5:N5"/>
    <mergeCell ref="K13:L13"/>
    <mergeCell ref="A6:B6"/>
    <mergeCell ref="E13:F13"/>
    <mergeCell ref="H1:N1"/>
    <mergeCell ref="I2:J2"/>
    <mergeCell ref="A4:B4"/>
    <mergeCell ref="E8:F8"/>
    <mergeCell ref="G13:H13"/>
    <mergeCell ref="A8:B8"/>
    <mergeCell ref="A7:B7"/>
    <mergeCell ref="G5:H5"/>
    <mergeCell ref="E14:F14"/>
    <mergeCell ref="A12:B12"/>
    <mergeCell ref="A17:J17"/>
    <mergeCell ref="I30:J30"/>
    <mergeCell ref="I31:J31"/>
    <mergeCell ref="E6:F6"/>
    <mergeCell ref="A14:B14"/>
    <mergeCell ref="C6:D6"/>
    <mergeCell ref="A16:B16"/>
    <mergeCell ref="C8:D8"/>
    <mergeCell ref="I5:J5"/>
    <mergeCell ref="G6:H6"/>
    <mergeCell ref="A10:J10"/>
    <mergeCell ref="A5:B5"/>
    <mergeCell ref="C16:D16"/>
    <mergeCell ref="E2:F2"/>
    <mergeCell ref="C2:D2"/>
    <mergeCell ref="C7:D7"/>
    <mergeCell ref="E7:F7"/>
    <mergeCell ref="C4:D4"/>
    <mergeCell ref="G7:H7"/>
    <mergeCell ref="I6:J6"/>
    <mergeCell ref="K16:L16"/>
    <mergeCell ref="M8:N8"/>
    <mergeCell ref="E12:F12"/>
    <mergeCell ref="M4:N4"/>
    <mergeCell ref="K11:L11"/>
    <mergeCell ref="I16:J16"/>
    <mergeCell ref="K5:L5"/>
    <mergeCell ref="K12:L12"/>
    <mergeCell ref="K6:L6"/>
    <mergeCell ref="G2:H2"/>
    <mergeCell ref="G4:H4"/>
    <mergeCell ref="K2:L2"/>
    <mergeCell ref="M2:N2"/>
    <mergeCell ref="K4:L4"/>
    <mergeCell ref="K14:L14"/>
    <mergeCell ref="M6:N6"/>
    <mergeCell ref="C14:D14"/>
    <mergeCell ref="K38:N38"/>
    <mergeCell ref="E31:F31"/>
    <mergeCell ref="K7:L7"/>
    <mergeCell ref="E16:F16"/>
    <mergeCell ref="G8:H8"/>
    <mergeCell ref="C32:D32"/>
    <mergeCell ref="G16:H16"/>
    <mergeCell ref="I8:J8"/>
    <mergeCell ref="E32:F32"/>
    <mergeCell ref="C26:D26"/>
    <mergeCell ref="E18:F18"/>
    <mergeCell ref="G31:H31"/>
    <mergeCell ref="M7:N7"/>
    <mergeCell ref="C18:D18"/>
    <mergeCell ref="I13:J13"/>
    <mergeCell ref="I12:J12"/>
    <mergeCell ref="K22:L22"/>
    <mergeCell ref="M14:N14"/>
    <mergeCell ref="I20:J20"/>
    <mergeCell ref="C20:D20"/>
    <mergeCell ref="I23:J23"/>
    <mergeCell ref="I24:J24"/>
    <mergeCell ref="M37:N37"/>
    <mergeCell ref="K10:L10"/>
    <mergeCell ref="A38:B38"/>
    <mergeCell ref="G14:H14"/>
    <mergeCell ref="E25:F25"/>
    <mergeCell ref="G25:H25"/>
    <mergeCell ref="A25:B25"/>
    <mergeCell ref="C25:D25"/>
    <mergeCell ref="A35:B35"/>
    <mergeCell ref="E19:F19"/>
    <mergeCell ref="C38:D38"/>
    <mergeCell ref="A34:B34"/>
    <mergeCell ref="A37:B37"/>
    <mergeCell ref="A19:B19"/>
    <mergeCell ref="C34:D34"/>
    <mergeCell ref="E26:F26"/>
    <mergeCell ref="G18:H18"/>
    <mergeCell ref="C31:D31"/>
    <mergeCell ref="A22:J22"/>
    <mergeCell ref="A18:B18"/>
    <mergeCell ref="A28:H28"/>
    <mergeCell ref="A32:B32"/>
    <mergeCell ref="G26:H26"/>
    <mergeCell ref="C36:D36"/>
    <mergeCell ref="A26:B26"/>
    <mergeCell ref="A31:B31"/>
    <mergeCell ref="A36:B36"/>
    <mergeCell ref="C19:D19"/>
    <mergeCell ref="C37:D37"/>
    <mergeCell ref="M29:N29"/>
    <mergeCell ref="K30:L30"/>
    <mergeCell ref="M22:N22"/>
    <mergeCell ref="I29:J29"/>
    <mergeCell ref="G20:H20"/>
    <mergeCell ref="C35:D35"/>
    <mergeCell ref="M31:N31"/>
    <mergeCell ref="M30:N30"/>
    <mergeCell ref="G19:H19"/>
    <mergeCell ref="K31:L31"/>
    <mergeCell ref="M23:N23"/>
    <mergeCell ref="K32:L32"/>
    <mergeCell ref="M24:N24"/>
    <mergeCell ref="K29:L29"/>
    <mergeCell ref="K25:L25"/>
    <mergeCell ref="I32:J32"/>
    <mergeCell ref="M32:N32"/>
    <mergeCell ref="G32:H32"/>
    <mergeCell ref="I28:J28"/>
    <mergeCell ref="M25:N25"/>
    <mergeCell ref="I26:J26"/>
    <mergeCell ref="K19:L19"/>
    <mergeCell ref="I25:J25"/>
    <mergeCell ref="K17:L17"/>
    <mergeCell ref="K28:L28"/>
    <mergeCell ref="M20:N20"/>
    <mergeCell ref="M28:N28"/>
    <mergeCell ref="K26:L26"/>
    <mergeCell ref="M18:N18"/>
    <mergeCell ref="K23:L23"/>
    <mergeCell ref="M26:N26"/>
    <mergeCell ref="M13:N13"/>
    <mergeCell ref="I11:J11"/>
    <mergeCell ref="M10:N10"/>
    <mergeCell ref="M17:N17"/>
    <mergeCell ref="I7:J7"/>
    <mergeCell ref="K8:L8"/>
    <mergeCell ref="I14:J14"/>
    <mergeCell ref="K24:L24"/>
    <mergeCell ref="M16:N16"/>
    <mergeCell ref="K18:L18"/>
    <mergeCell ref="M11:N11"/>
  </mergeCells>
  <hyperlinks>
    <hyperlink ref="K38" r:id="rId1"/>
  </hyperlinks>
  <pageMargins left="0.5" right="0.5" top="0.25" bottom="0.25" header="0.25" footer="0.25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8"/>
  <sheetViews>
    <sheetView showGridLines="0" zoomScale="85" zoomScaleNormal="85" zoomScalePageLayoutView="85" workbookViewId="0">
      <selection activeCell="A13" sqref="A13:B14"/>
    </sheetView>
  </sheetViews>
  <sheetFormatPr baseColWidth="10" defaultColWidth="9.1640625" defaultRowHeight="12.75" customHeight="1" x14ac:dyDescent="0"/>
  <cols>
    <col min="1" max="1" width="4.1640625" style="62" customWidth="1"/>
    <col min="2" max="2" width="13.6640625" style="62" customWidth="1"/>
    <col min="3" max="3" width="4.1640625" style="62" customWidth="1"/>
    <col min="4" max="4" width="13.6640625" style="62" customWidth="1"/>
    <col min="5" max="5" width="4.1640625" style="62" customWidth="1"/>
    <col min="6" max="6" width="13.6640625" style="62" customWidth="1"/>
    <col min="7" max="7" width="4.1640625" style="62" customWidth="1"/>
    <col min="8" max="8" width="13.6640625" style="62" customWidth="1"/>
    <col min="9" max="9" width="4.1640625" style="62" customWidth="1"/>
    <col min="10" max="10" width="13.6640625" style="62" customWidth="1"/>
    <col min="11" max="11" width="4.1640625" style="62" customWidth="1"/>
    <col min="12" max="12" width="13.6640625" style="62" customWidth="1"/>
    <col min="13" max="13" width="4.1640625" style="62" customWidth="1"/>
    <col min="14" max="14" width="13.6640625" style="62" customWidth="1"/>
    <col min="15" max="256" width="9.1640625" style="62" customWidth="1"/>
  </cols>
  <sheetData>
    <row r="1" spans="1:14" ht="50" customHeight="1">
      <c r="A1" s="225" t="str">
        <f>IF(Calendario!$Q$4="","",Calendario!$Q$4)</f>
        <v>Master en Educación Emocional, Social y de la Creatividad</v>
      </c>
      <c r="B1" s="226"/>
      <c r="C1" s="226"/>
      <c r="D1" s="226"/>
      <c r="E1" s="226"/>
      <c r="F1" s="226"/>
      <c r="G1" s="226"/>
      <c r="H1" s="298" t="s">
        <v>214</v>
      </c>
      <c r="I1" s="222"/>
      <c r="J1" s="222"/>
      <c r="K1" s="222"/>
      <c r="L1" s="222"/>
      <c r="M1" s="222"/>
      <c r="N1" s="223"/>
    </row>
    <row r="2" spans="1:14" ht="15.75" customHeight="1">
      <c r="A2" s="215" t="str">
        <f>o!A2:B2</f>
        <v>lunes</v>
      </c>
      <c r="B2" s="216"/>
      <c r="C2" s="217" t="str">
        <f>o!C2:D2</f>
        <v>martes</v>
      </c>
      <c r="D2" s="216"/>
      <c r="E2" s="217" t="str">
        <f>o!E2:F2</f>
        <v>miércoles</v>
      </c>
      <c r="F2" s="216"/>
      <c r="G2" s="217" t="str">
        <f>o!G2:H2</f>
        <v>jueves</v>
      </c>
      <c r="H2" s="216"/>
      <c r="I2" s="217" t="str">
        <f>o!I2:J2</f>
        <v>viernes</v>
      </c>
      <c r="J2" s="216"/>
      <c r="K2" s="217" t="str">
        <f>o!K2:L2</f>
        <v>sábado</v>
      </c>
      <c r="L2" s="216"/>
      <c r="M2" s="217" t="str">
        <f>o!M2:N2</f>
        <v>domingo</v>
      </c>
      <c r="N2" s="224"/>
    </row>
    <row r="3" spans="1:14" ht="18" customHeight="1">
      <c r="A3" s="41" t="str">
        <f>Calendario!Q11</f>
        <v/>
      </c>
      <c r="B3" s="42"/>
      <c r="C3" s="41" t="str">
        <f>Calendario!R11</f>
        <v/>
      </c>
      <c r="D3" s="42"/>
      <c r="E3" s="41" t="str">
        <f>Calendario!S11</f>
        <v/>
      </c>
      <c r="F3" s="42"/>
      <c r="G3" s="41" t="str">
        <f>Calendario!T11</f>
        <v/>
      </c>
      <c r="H3" s="42"/>
      <c r="I3" s="43">
        <f>Calendario!U11</f>
        <v>43070</v>
      </c>
      <c r="J3" s="42"/>
      <c r="K3" s="43">
        <f>Calendario!V11</f>
        <v>43071</v>
      </c>
      <c r="L3" s="42"/>
      <c r="M3" s="43">
        <f>Calendario!W11</f>
        <v>43072</v>
      </c>
      <c r="N3" s="42"/>
    </row>
    <row r="4" spans="1:14" ht="12.75" customHeight="1">
      <c r="A4" s="208"/>
      <c r="B4" s="209"/>
      <c r="C4" s="208"/>
      <c r="D4" s="209"/>
      <c r="E4" s="208"/>
      <c r="F4" s="209"/>
      <c r="G4" s="208"/>
      <c r="H4" s="209"/>
      <c r="I4" s="280"/>
      <c r="J4" s="276"/>
      <c r="K4" s="208"/>
      <c r="L4" s="209"/>
      <c r="M4" s="208"/>
      <c r="N4" s="209"/>
    </row>
    <row r="5" spans="1:14" ht="12.75" customHeight="1">
      <c r="A5" s="208"/>
      <c r="B5" s="209"/>
      <c r="C5" s="208"/>
      <c r="D5" s="209"/>
      <c r="E5" s="208"/>
      <c r="F5" s="209"/>
      <c r="G5" s="208"/>
      <c r="H5" s="209"/>
      <c r="I5" s="253" t="s">
        <v>44</v>
      </c>
      <c r="J5" s="254"/>
      <c r="K5" s="208"/>
      <c r="L5" s="209"/>
      <c r="M5" s="208"/>
      <c r="N5" s="209"/>
    </row>
    <row r="6" spans="1:14" ht="12.75" customHeight="1">
      <c r="A6" s="208"/>
      <c r="B6" s="209"/>
      <c r="C6" s="208"/>
      <c r="D6" s="209"/>
      <c r="E6" s="208"/>
      <c r="F6" s="209"/>
      <c r="G6" s="208"/>
      <c r="H6" s="209"/>
      <c r="I6" s="212" t="s">
        <v>28</v>
      </c>
      <c r="J6" s="209"/>
      <c r="K6" s="208"/>
      <c r="L6" s="209"/>
      <c r="M6" s="208"/>
      <c r="N6" s="209"/>
    </row>
    <row r="7" spans="1:14" ht="12.75" customHeight="1">
      <c r="A7" s="212"/>
      <c r="B7" s="209"/>
      <c r="C7" s="212"/>
      <c r="D7" s="209"/>
      <c r="E7" s="212"/>
      <c r="F7" s="209"/>
      <c r="G7" s="212"/>
      <c r="H7" s="262"/>
      <c r="I7" s="294" t="s">
        <v>25</v>
      </c>
      <c r="J7" s="295"/>
      <c r="K7" s="265"/>
      <c r="L7" s="209"/>
      <c r="M7" s="212"/>
      <c r="N7" s="209"/>
    </row>
    <row r="8" spans="1:14" ht="12.75" customHeight="1">
      <c r="A8" s="210"/>
      <c r="B8" s="211"/>
      <c r="C8" s="210"/>
      <c r="D8" s="211"/>
      <c r="E8" s="210"/>
      <c r="F8" s="211"/>
      <c r="G8" s="210"/>
      <c r="H8" s="211"/>
      <c r="I8" s="296"/>
      <c r="J8" s="297"/>
      <c r="K8" s="210"/>
      <c r="L8" s="211"/>
      <c r="M8" s="210"/>
      <c r="N8" s="211"/>
    </row>
    <row r="9" spans="1:14" ht="18" customHeight="1">
      <c r="A9" s="43">
        <f>Calendario!Q12</f>
        <v>43073</v>
      </c>
      <c r="B9" s="42"/>
      <c r="C9" s="43">
        <f>Calendario!R12</f>
        <v>43074</v>
      </c>
      <c r="D9" s="42"/>
      <c r="E9" s="43">
        <f>Calendario!S12</f>
        <v>43075</v>
      </c>
      <c r="F9" s="42"/>
      <c r="G9" s="43">
        <f>Calendario!T12</f>
        <v>43076</v>
      </c>
      <c r="H9" s="42"/>
      <c r="I9" s="105">
        <f>Calendario!U12</f>
        <v>43077</v>
      </c>
      <c r="J9" s="82"/>
      <c r="K9" s="43">
        <f>Calendario!V12</f>
        <v>43078</v>
      </c>
      <c r="L9" s="42"/>
      <c r="M9" s="43">
        <f>Calendario!W12</f>
        <v>43079</v>
      </c>
      <c r="N9" s="42"/>
    </row>
    <row r="10" spans="1:14" ht="12.75" customHeight="1">
      <c r="A10" s="280"/>
      <c r="B10" s="276"/>
      <c r="C10" s="280"/>
      <c r="D10" s="276"/>
      <c r="E10" s="208"/>
      <c r="F10" s="209"/>
      <c r="G10" s="208"/>
      <c r="H10" s="209"/>
      <c r="I10" s="208"/>
      <c r="J10" s="209"/>
      <c r="K10" s="208"/>
      <c r="L10" s="209"/>
      <c r="M10" s="208"/>
      <c r="N10" s="209"/>
    </row>
    <row r="11" spans="1:14" ht="12.75" customHeight="1">
      <c r="A11" s="287" t="s">
        <v>45</v>
      </c>
      <c r="B11" s="288"/>
      <c r="C11" s="9"/>
      <c r="D11" s="44"/>
      <c r="E11" s="255" t="s">
        <v>213</v>
      </c>
      <c r="F11" s="283"/>
      <c r="G11" s="208"/>
      <c r="H11" s="209"/>
      <c r="I11" s="255" t="s">
        <v>213</v>
      </c>
      <c r="J11" s="283"/>
      <c r="K11" s="208"/>
      <c r="L11" s="209"/>
      <c r="M11" s="208"/>
      <c r="N11" s="209"/>
    </row>
    <row r="12" spans="1:14" ht="12.75" customHeight="1">
      <c r="A12" s="292" t="s">
        <v>29</v>
      </c>
      <c r="B12" s="293"/>
      <c r="C12" s="9"/>
      <c r="D12" s="44"/>
      <c r="E12" s="208"/>
      <c r="F12" s="209"/>
      <c r="G12" s="208"/>
      <c r="H12" s="209"/>
      <c r="I12" s="208"/>
      <c r="J12" s="209"/>
      <c r="K12" s="208"/>
      <c r="L12" s="209"/>
      <c r="M12" s="208"/>
      <c r="N12" s="209"/>
    </row>
    <row r="13" spans="1:14" ht="12.75" customHeight="1">
      <c r="A13" s="285" t="s">
        <v>257</v>
      </c>
      <c r="B13" s="285"/>
      <c r="C13" s="5"/>
      <c r="D13" s="44"/>
      <c r="E13" s="212"/>
      <c r="F13" s="209"/>
      <c r="G13" s="212"/>
      <c r="H13" s="209"/>
      <c r="I13" s="212"/>
      <c r="J13" s="209"/>
      <c r="K13" s="212"/>
      <c r="L13" s="209"/>
      <c r="M13" s="212"/>
      <c r="N13" s="209"/>
    </row>
    <row r="14" spans="1:14" ht="12.75" customHeight="1">
      <c r="A14" s="286"/>
      <c r="B14" s="286"/>
      <c r="C14" s="210"/>
      <c r="D14" s="211"/>
      <c r="E14" s="210"/>
      <c r="F14" s="211"/>
      <c r="G14" s="210"/>
      <c r="H14" s="211"/>
      <c r="I14" s="210"/>
      <c r="J14" s="211"/>
      <c r="K14" s="210"/>
      <c r="L14" s="211"/>
      <c r="M14" s="210"/>
      <c r="N14" s="211"/>
    </row>
    <row r="15" spans="1:14" ht="18" customHeight="1">
      <c r="A15" s="43">
        <f>Calendario!Q13</f>
        <v>43080</v>
      </c>
      <c r="B15" s="42"/>
      <c r="C15" s="43">
        <f>Calendario!R13</f>
        <v>43081</v>
      </c>
      <c r="D15" s="42"/>
      <c r="E15" s="43">
        <f>Calendario!S13</f>
        <v>43082</v>
      </c>
      <c r="F15" s="42"/>
      <c r="G15" s="43">
        <f>Calendario!T13</f>
        <v>43083</v>
      </c>
      <c r="H15" s="42"/>
      <c r="I15" s="43">
        <f>Calendario!U13</f>
        <v>43084</v>
      </c>
      <c r="J15" s="42"/>
      <c r="K15" s="43">
        <f>Calendario!V13</f>
        <v>43085</v>
      </c>
      <c r="L15" s="42"/>
      <c r="M15" s="43">
        <f>Calendario!W13</f>
        <v>43086</v>
      </c>
      <c r="N15" s="42"/>
    </row>
    <row r="16" spans="1:14" ht="12.75" customHeight="1">
      <c r="A16" s="218" t="s">
        <v>25</v>
      </c>
      <c r="B16" s="219"/>
      <c r="C16" s="218" t="s">
        <v>25</v>
      </c>
      <c r="D16" s="219"/>
      <c r="E16" s="280"/>
      <c r="F16" s="276"/>
      <c r="G16" s="280"/>
      <c r="H16" s="276"/>
      <c r="I16" s="280"/>
      <c r="J16" s="276"/>
      <c r="K16" s="208"/>
      <c r="L16" s="209"/>
      <c r="M16" s="208"/>
      <c r="N16" s="209"/>
    </row>
    <row r="17" spans="1:14" ht="12.75" customHeight="1">
      <c r="A17" s="287" t="s">
        <v>46</v>
      </c>
      <c r="B17" s="288"/>
      <c r="C17" s="287" t="s">
        <v>46</v>
      </c>
      <c r="D17" s="288"/>
      <c r="E17" s="281" t="s">
        <v>47</v>
      </c>
      <c r="F17" s="282"/>
      <c r="G17" s="208"/>
      <c r="H17" s="209"/>
      <c r="I17" s="208"/>
      <c r="J17" s="209"/>
      <c r="K17" s="208"/>
      <c r="L17" s="209"/>
      <c r="M17" s="208"/>
      <c r="N17" s="209"/>
    </row>
    <row r="18" spans="1:14" ht="12.75" customHeight="1">
      <c r="A18" s="289" t="s">
        <v>29</v>
      </c>
      <c r="B18" s="290"/>
      <c r="C18" s="291" t="s">
        <v>29</v>
      </c>
      <c r="D18" s="239"/>
      <c r="E18" s="291" t="s">
        <v>29</v>
      </c>
      <c r="F18" s="239"/>
      <c r="G18" s="208"/>
      <c r="H18" s="209"/>
      <c r="I18" s="208"/>
      <c r="J18" s="209"/>
      <c r="K18" s="208"/>
      <c r="L18" s="209"/>
      <c r="M18" s="208"/>
      <c r="N18" s="209"/>
    </row>
    <row r="19" spans="1:14" ht="12.75" customHeight="1">
      <c r="A19" s="265"/>
      <c r="B19" s="262"/>
      <c r="C19" s="263"/>
      <c r="D19" s="264"/>
      <c r="E19" s="265"/>
      <c r="F19" s="209"/>
      <c r="G19" s="212"/>
      <c r="H19" s="209"/>
      <c r="I19" s="212"/>
      <c r="J19" s="209"/>
      <c r="K19" s="212"/>
      <c r="L19" s="209"/>
      <c r="M19" s="212"/>
      <c r="N19" s="209"/>
    </row>
    <row r="20" spans="1:14" ht="12.75" customHeight="1">
      <c r="A20" s="213"/>
      <c r="B20" s="214"/>
      <c r="C20" s="213"/>
      <c r="D20" s="214"/>
      <c r="E20" s="213"/>
      <c r="F20" s="214"/>
      <c r="G20" s="210"/>
      <c r="H20" s="211"/>
      <c r="I20" s="210"/>
      <c r="J20" s="211"/>
      <c r="K20" s="210"/>
      <c r="L20" s="211"/>
      <c r="M20" s="210"/>
      <c r="N20" s="211"/>
    </row>
    <row r="21" spans="1:14" ht="18" customHeight="1">
      <c r="A21" s="43">
        <f>Calendario!Q14</f>
        <v>43087</v>
      </c>
      <c r="B21" s="42"/>
      <c r="C21" s="43">
        <f>Calendario!R14</f>
        <v>43088</v>
      </c>
      <c r="D21" s="42"/>
      <c r="E21" s="43">
        <f>Calendario!S14</f>
        <v>43089</v>
      </c>
      <c r="F21" s="42"/>
      <c r="G21" s="43">
        <f>Calendario!T14</f>
        <v>43090</v>
      </c>
      <c r="H21" s="42"/>
      <c r="I21" s="43">
        <f>Calendario!U14</f>
        <v>43091</v>
      </c>
      <c r="J21" s="42"/>
      <c r="K21" s="43">
        <f>Calendario!V14</f>
        <v>43092</v>
      </c>
      <c r="L21" s="42"/>
      <c r="M21" s="43">
        <f>Calendario!W14</f>
        <v>43093</v>
      </c>
      <c r="N21" s="42"/>
    </row>
    <row r="22" spans="1:14" ht="12.75" customHeight="1">
      <c r="A22" s="280"/>
      <c r="B22" s="276"/>
      <c r="C22" s="280"/>
      <c r="D22" s="276"/>
      <c r="E22" s="280"/>
      <c r="F22" s="276"/>
      <c r="G22" s="280"/>
      <c r="H22" s="276"/>
      <c r="I22" s="208"/>
      <c r="J22" s="209"/>
      <c r="K22" s="208"/>
      <c r="L22" s="209"/>
      <c r="M22" s="208"/>
      <c r="N22" s="209"/>
    </row>
    <row r="23" spans="1:14" ht="12.75" customHeight="1">
      <c r="A23" s="220" t="s">
        <v>48</v>
      </c>
      <c r="B23" s="221"/>
      <c r="C23" s="9"/>
      <c r="D23" s="44"/>
      <c r="E23" s="208"/>
      <c r="F23" s="209"/>
      <c r="G23" s="208"/>
      <c r="H23" s="209"/>
      <c r="I23" s="208"/>
      <c r="J23" s="209"/>
      <c r="K23" s="208"/>
      <c r="L23" s="209"/>
      <c r="M23" s="208"/>
      <c r="N23" s="209"/>
    </row>
    <row r="24" spans="1:14" ht="12.75" customHeight="1">
      <c r="A24" s="212" t="s">
        <v>28</v>
      </c>
      <c r="B24" s="209"/>
      <c r="C24" s="9"/>
      <c r="D24" s="44"/>
      <c r="E24" s="208"/>
      <c r="F24" s="209"/>
      <c r="G24" s="208"/>
      <c r="H24" s="209"/>
      <c r="I24" s="208"/>
      <c r="J24" s="209"/>
      <c r="K24" s="208"/>
      <c r="L24" s="209"/>
      <c r="M24" s="208"/>
      <c r="N24" s="209"/>
    </row>
    <row r="25" spans="1:14" ht="12.75" customHeight="1">
      <c r="A25" s="238"/>
      <c r="B25" s="233"/>
      <c r="C25" s="212"/>
      <c r="D25" s="209"/>
      <c r="E25" s="212"/>
      <c r="F25" s="209"/>
      <c r="G25" s="212"/>
      <c r="H25" s="209"/>
      <c r="I25" s="212"/>
      <c r="J25" s="209"/>
      <c r="K25" s="212"/>
      <c r="L25" s="209"/>
      <c r="M25" s="212"/>
      <c r="N25" s="209"/>
    </row>
    <row r="26" spans="1:14" ht="12.75" customHeight="1">
      <c r="A26" s="213"/>
      <c r="B26" s="214"/>
      <c r="C26" s="210"/>
      <c r="D26" s="211"/>
      <c r="E26" s="210"/>
      <c r="F26" s="211"/>
      <c r="G26" s="210"/>
      <c r="H26" s="211"/>
      <c r="I26" s="210"/>
      <c r="J26" s="211"/>
      <c r="K26" s="210"/>
      <c r="L26" s="211"/>
      <c r="M26" s="210"/>
      <c r="N26" s="211"/>
    </row>
    <row r="27" spans="1:14" ht="18" customHeight="1">
      <c r="A27" s="43">
        <f>Calendario!Q15</f>
        <v>43094</v>
      </c>
      <c r="B27" s="42"/>
      <c r="C27" s="43">
        <f>Calendario!R15</f>
        <v>43095</v>
      </c>
      <c r="D27" s="42"/>
      <c r="E27" s="43">
        <f>Calendario!S15</f>
        <v>43096</v>
      </c>
      <c r="F27" s="42"/>
      <c r="G27" s="43">
        <f>Calendario!T15</f>
        <v>43097</v>
      </c>
      <c r="H27" s="42"/>
      <c r="I27" s="43">
        <f>Calendario!U15</f>
        <v>43098</v>
      </c>
      <c r="J27" s="42"/>
      <c r="K27" s="43">
        <f>Calendario!V15</f>
        <v>43099</v>
      </c>
      <c r="L27" s="42"/>
      <c r="M27" s="43">
        <f>Calendario!W15</f>
        <v>43100</v>
      </c>
      <c r="N27" s="42"/>
    </row>
    <row r="28" spans="1:14" ht="12.75" customHeight="1">
      <c r="A28" s="208"/>
      <c r="B28" s="209"/>
      <c r="C28" s="208"/>
      <c r="D28" s="209"/>
      <c r="E28" s="208"/>
      <c r="F28" s="209"/>
      <c r="G28" s="208"/>
      <c r="H28" s="209"/>
      <c r="I28" s="208"/>
      <c r="J28" s="209"/>
      <c r="K28" s="208"/>
      <c r="L28" s="209"/>
      <c r="M28" s="208"/>
      <c r="N28" s="209"/>
    </row>
    <row r="29" spans="1:14" ht="12.75" customHeight="1">
      <c r="A29" s="208"/>
      <c r="B29" s="209"/>
      <c r="C29" s="208"/>
      <c r="D29" s="209"/>
      <c r="E29" s="208"/>
      <c r="F29" s="209"/>
      <c r="G29" s="208"/>
      <c r="H29" s="209"/>
      <c r="I29" s="208"/>
      <c r="J29" s="209"/>
      <c r="K29" s="208"/>
      <c r="L29" s="209"/>
      <c r="M29" s="208"/>
      <c r="N29" s="209"/>
    </row>
    <row r="30" spans="1:14" ht="12.75" customHeight="1">
      <c r="A30" s="255" t="s">
        <v>213</v>
      </c>
      <c r="B30" s="256"/>
      <c r="C30" s="256"/>
      <c r="D30" s="256"/>
      <c r="E30" s="256"/>
      <c r="F30" s="256"/>
      <c r="G30" s="256"/>
      <c r="H30" s="256"/>
      <c r="I30" s="256"/>
      <c r="J30" s="284"/>
      <c r="K30" s="208"/>
      <c r="L30" s="209"/>
      <c r="M30" s="208"/>
      <c r="N30" s="209"/>
    </row>
    <row r="31" spans="1:14" ht="12.75" customHeight="1">
      <c r="A31" s="212"/>
      <c r="B31" s="209"/>
      <c r="C31" s="212"/>
      <c r="D31" s="209"/>
      <c r="E31" s="212"/>
      <c r="F31" s="209"/>
      <c r="G31" s="212"/>
      <c r="H31" s="209"/>
      <c r="I31" s="212"/>
      <c r="J31" s="209"/>
      <c r="K31" s="212"/>
      <c r="L31" s="209"/>
      <c r="M31" s="212"/>
      <c r="N31" s="209"/>
    </row>
    <row r="32" spans="1:14" ht="12.75" customHeight="1">
      <c r="A32" s="210"/>
      <c r="B32" s="211"/>
      <c r="C32" s="210"/>
      <c r="D32" s="211"/>
      <c r="E32" s="210"/>
      <c r="F32" s="211"/>
      <c r="G32" s="210"/>
      <c r="H32" s="211"/>
      <c r="I32" s="210"/>
      <c r="J32" s="211"/>
      <c r="K32" s="210"/>
      <c r="L32" s="211"/>
      <c r="M32" s="210"/>
      <c r="N32" s="211"/>
    </row>
    <row r="33" spans="1:14" ht="18" customHeight="1">
      <c r="A33" s="41" t="str">
        <f>Calendario!Q16</f>
        <v/>
      </c>
      <c r="B33" s="42"/>
      <c r="C33" s="41" t="str">
        <f>Calendario!R16</f>
        <v/>
      </c>
      <c r="D33" s="42"/>
      <c r="E33" s="48"/>
      <c r="F33" s="13"/>
      <c r="G33" s="49"/>
      <c r="H33" s="50"/>
      <c r="I33" s="51" t="s">
        <v>37</v>
      </c>
      <c r="J33" s="49"/>
      <c r="K33" s="49"/>
      <c r="L33" s="49"/>
      <c r="M33" s="49"/>
      <c r="N33" s="50"/>
    </row>
    <row r="34" spans="1:14" ht="12.75" customHeight="1">
      <c r="A34" s="208"/>
      <c r="B34" s="209"/>
      <c r="C34" s="208"/>
      <c r="D34" s="209"/>
      <c r="E34" s="9"/>
      <c r="F34" s="52"/>
      <c r="G34" s="52"/>
      <c r="H34" s="53"/>
      <c r="I34" s="54"/>
      <c r="J34" s="52"/>
      <c r="K34" s="52"/>
      <c r="L34" s="52"/>
      <c r="M34" s="52"/>
      <c r="N34" s="53"/>
    </row>
    <row r="35" spans="1:14" ht="12.75" customHeight="1">
      <c r="A35" s="208"/>
      <c r="B35" s="209"/>
      <c r="C35" s="208"/>
      <c r="D35" s="209"/>
      <c r="E35" s="9"/>
      <c r="F35" s="52"/>
      <c r="G35" s="52"/>
      <c r="H35" s="53"/>
      <c r="I35" s="54"/>
      <c r="J35" s="52"/>
      <c r="K35" s="52"/>
      <c r="L35" s="52"/>
      <c r="M35" s="52"/>
      <c r="N35" s="53"/>
    </row>
    <row r="36" spans="1:14" ht="12.75" customHeight="1">
      <c r="A36" s="208"/>
      <c r="B36" s="209"/>
      <c r="C36" s="208"/>
      <c r="D36" s="209"/>
      <c r="E36" s="9"/>
      <c r="F36" s="52"/>
      <c r="G36" s="52"/>
      <c r="H36" s="53"/>
      <c r="I36" s="54"/>
      <c r="J36" s="52"/>
      <c r="K36" s="52"/>
      <c r="L36" s="52"/>
      <c r="M36" s="52"/>
      <c r="N36" s="53"/>
    </row>
    <row r="37" spans="1:14" ht="12.75" customHeight="1">
      <c r="A37" s="212"/>
      <c r="B37" s="209"/>
      <c r="C37" s="212"/>
      <c r="D37" s="209"/>
      <c r="E37" s="9"/>
      <c r="F37" s="52"/>
      <c r="G37" s="52"/>
      <c r="H37" s="53"/>
      <c r="I37" s="54"/>
      <c r="J37" s="52"/>
      <c r="K37" s="52"/>
      <c r="L37" s="52"/>
      <c r="M37" s="251" t="s">
        <v>39</v>
      </c>
      <c r="N37" s="252"/>
    </row>
    <row r="38" spans="1:14" ht="12.75" customHeight="1">
      <c r="A38" s="210"/>
      <c r="B38" s="211"/>
      <c r="C38" s="244" t="s">
        <v>23</v>
      </c>
      <c r="D38" s="245"/>
      <c r="E38" s="55" t="s">
        <v>22</v>
      </c>
      <c r="F38" s="56"/>
      <c r="G38" s="56"/>
      <c r="H38" s="57" t="s">
        <v>23</v>
      </c>
      <c r="I38" s="58"/>
      <c r="J38" s="56"/>
      <c r="K38" s="246" t="s">
        <v>40</v>
      </c>
      <c r="L38" s="247"/>
      <c r="M38" s="247"/>
      <c r="N38" s="248"/>
    </row>
  </sheetData>
  <mergeCells count="186">
    <mergeCell ref="M24:N24"/>
    <mergeCell ref="K32:L32"/>
    <mergeCell ref="M25:N25"/>
    <mergeCell ref="E11:F11"/>
    <mergeCell ref="M29:N29"/>
    <mergeCell ref="M31:N31"/>
    <mergeCell ref="K23:L23"/>
    <mergeCell ref="K30:L30"/>
    <mergeCell ref="A1:G1"/>
    <mergeCell ref="M23:N23"/>
    <mergeCell ref="M32:N32"/>
    <mergeCell ref="K5:L5"/>
    <mergeCell ref="C4:D4"/>
    <mergeCell ref="M4:N4"/>
    <mergeCell ref="M7:N7"/>
    <mergeCell ref="M8:N8"/>
    <mergeCell ref="M10:N10"/>
    <mergeCell ref="M17:N17"/>
    <mergeCell ref="M18:N18"/>
    <mergeCell ref="H1:N1"/>
    <mergeCell ref="M6:N6"/>
    <mergeCell ref="M2:N2"/>
    <mergeCell ref="K2:L2"/>
    <mergeCell ref="I4:J4"/>
    <mergeCell ref="C35:D35"/>
    <mergeCell ref="A11:B11"/>
    <mergeCell ref="K11:L11"/>
    <mergeCell ref="I19:J19"/>
    <mergeCell ref="G11:H11"/>
    <mergeCell ref="E19:F19"/>
    <mergeCell ref="A35:B35"/>
    <mergeCell ref="K28:L28"/>
    <mergeCell ref="A25:B25"/>
    <mergeCell ref="K31:L31"/>
    <mergeCell ref="K29:L29"/>
    <mergeCell ref="I13:J13"/>
    <mergeCell ref="E29:F29"/>
    <mergeCell ref="K12:L12"/>
    <mergeCell ref="K19:L19"/>
    <mergeCell ref="K20:L20"/>
    <mergeCell ref="K14:L14"/>
    <mergeCell ref="K13:L13"/>
    <mergeCell ref="A28:B28"/>
    <mergeCell ref="A34:B34"/>
    <mergeCell ref="A29:B29"/>
    <mergeCell ref="A31:B31"/>
    <mergeCell ref="C31:D31"/>
    <mergeCell ref="A32:B32"/>
    <mergeCell ref="A38:B38"/>
    <mergeCell ref="M19:N19"/>
    <mergeCell ref="M14:N14"/>
    <mergeCell ref="K22:L22"/>
    <mergeCell ref="M16:N16"/>
    <mergeCell ref="K24:L24"/>
    <mergeCell ref="I32:J32"/>
    <mergeCell ref="K16:L16"/>
    <mergeCell ref="I24:J24"/>
    <mergeCell ref="G32:H32"/>
    <mergeCell ref="G16:H16"/>
    <mergeCell ref="E24:F24"/>
    <mergeCell ref="C32:D32"/>
    <mergeCell ref="I16:J16"/>
    <mergeCell ref="G24:H24"/>
    <mergeCell ref="E32:F32"/>
    <mergeCell ref="K18:L18"/>
    <mergeCell ref="M37:N37"/>
    <mergeCell ref="M30:N30"/>
    <mergeCell ref="C38:D38"/>
    <mergeCell ref="G17:H17"/>
    <mergeCell ref="A37:B37"/>
    <mergeCell ref="C37:D37"/>
    <mergeCell ref="K38:N38"/>
    <mergeCell ref="A36:B36"/>
    <mergeCell ref="K4:L4"/>
    <mergeCell ref="I12:J12"/>
    <mergeCell ref="G20:H20"/>
    <mergeCell ref="E28:F28"/>
    <mergeCell ref="C36:D36"/>
    <mergeCell ref="I5:J5"/>
    <mergeCell ref="G13:H13"/>
    <mergeCell ref="C29:D29"/>
    <mergeCell ref="E22:F22"/>
    <mergeCell ref="I8:J8"/>
    <mergeCell ref="K8:L8"/>
    <mergeCell ref="K6:L6"/>
    <mergeCell ref="E25:F25"/>
    <mergeCell ref="I17:J17"/>
    <mergeCell ref="G25:H25"/>
    <mergeCell ref="K17:L17"/>
    <mergeCell ref="I26:J26"/>
    <mergeCell ref="I14:J14"/>
    <mergeCell ref="G26:H26"/>
    <mergeCell ref="E26:F26"/>
    <mergeCell ref="C26:D26"/>
    <mergeCell ref="I20:J20"/>
    <mergeCell ref="G28:H28"/>
    <mergeCell ref="I2:J2"/>
    <mergeCell ref="M5:N5"/>
    <mergeCell ref="M22:N22"/>
    <mergeCell ref="M20:N20"/>
    <mergeCell ref="C7:D7"/>
    <mergeCell ref="E7:F7"/>
    <mergeCell ref="A23:B23"/>
    <mergeCell ref="G7:H7"/>
    <mergeCell ref="I7:J7"/>
    <mergeCell ref="E23:F23"/>
    <mergeCell ref="K7:L7"/>
    <mergeCell ref="G23:H23"/>
    <mergeCell ref="I18:J18"/>
    <mergeCell ref="K10:L10"/>
    <mergeCell ref="I10:J10"/>
    <mergeCell ref="G18:H18"/>
    <mergeCell ref="G12:H12"/>
    <mergeCell ref="E20:F20"/>
    <mergeCell ref="G10:H10"/>
    <mergeCell ref="E18:F18"/>
    <mergeCell ref="E4:F4"/>
    <mergeCell ref="A20:B20"/>
    <mergeCell ref="C5:D5"/>
    <mergeCell ref="E5:F5"/>
    <mergeCell ref="A5:B5"/>
    <mergeCell ref="G5:H5"/>
    <mergeCell ref="E13:F13"/>
    <mergeCell ref="G4:H4"/>
    <mergeCell ref="A17:B17"/>
    <mergeCell ref="A18:B18"/>
    <mergeCell ref="C17:D17"/>
    <mergeCell ref="C18:D18"/>
    <mergeCell ref="E31:F31"/>
    <mergeCell ref="G6:H6"/>
    <mergeCell ref="E14:F14"/>
    <mergeCell ref="C22:D22"/>
    <mergeCell ref="G31:H31"/>
    <mergeCell ref="A8:B8"/>
    <mergeCell ref="C6:D6"/>
    <mergeCell ref="C8:D8"/>
    <mergeCell ref="A16:B16"/>
    <mergeCell ref="E8:F8"/>
    <mergeCell ref="A24:B24"/>
    <mergeCell ref="G22:H22"/>
    <mergeCell ref="A12:B12"/>
    <mergeCell ref="C16:D16"/>
    <mergeCell ref="G8:H8"/>
    <mergeCell ref="C34:D34"/>
    <mergeCell ref="C28:D28"/>
    <mergeCell ref="I28:J28"/>
    <mergeCell ref="I29:J29"/>
    <mergeCell ref="I11:J11"/>
    <mergeCell ref="G19:H19"/>
    <mergeCell ref="G29:H29"/>
    <mergeCell ref="A6:B6"/>
    <mergeCell ref="A7:B7"/>
    <mergeCell ref="A30:J30"/>
    <mergeCell ref="I23:J23"/>
    <mergeCell ref="I31:J31"/>
    <mergeCell ref="E16:F16"/>
    <mergeCell ref="I22:J22"/>
    <mergeCell ref="E12:F12"/>
    <mergeCell ref="C20:D20"/>
    <mergeCell ref="I6:J6"/>
    <mergeCell ref="G14:H14"/>
    <mergeCell ref="A13:B14"/>
    <mergeCell ref="M11:N11"/>
    <mergeCell ref="M12:N12"/>
    <mergeCell ref="M13:N13"/>
    <mergeCell ref="C19:D19"/>
    <mergeCell ref="M26:N26"/>
    <mergeCell ref="M28:N28"/>
    <mergeCell ref="C2:D2"/>
    <mergeCell ref="A10:B10"/>
    <mergeCell ref="A2:B2"/>
    <mergeCell ref="E2:F2"/>
    <mergeCell ref="C10:D10"/>
    <mergeCell ref="G2:H2"/>
    <mergeCell ref="E10:F10"/>
    <mergeCell ref="A26:B26"/>
    <mergeCell ref="A4:B4"/>
    <mergeCell ref="E17:F17"/>
    <mergeCell ref="C25:D25"/>
    <mergeCell ref="E6:F6"/>
    <mergeCell ref="C14:D14"/>
    <mergeCell ref="A22:B22"/>
    <mergeCell ref="I25:J25"/>
    <mergeCell ref="K25:L25"/>
    <mergeCell ref="K26:L26"/>
    <mergeCell ref="A19:B19"/>
  </mergeCells>
  <hyperlinks>
    <hyperlink ref="K38" r:id="rId1"/>
  </hyperlinks>
  <pageMargins left="0.5" right="0.5" top="0.25" bottom="0.25" header="0.25" footer="0.25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8"/>
  <sheetViews>
    <sheetView showGridLines="0" zoomScale="85" zoomScaleNormal="85" zoomScalePageLayoutView="85" workbookViewId="0">
      <selection activeCell="A34" sqref="A34:B34"/>
    </sheetView>
  </sheetViews>
  <sheetFormatPr baseColWidth="10" defaultColWidth="9.1640625" defaultRowHeight="12.75" customHeight="1" x14ac:dyDescent="0"/>
  <cols>
    <col min="1" max="1" width="4.1640625" style="64" customWidth="1"/>
    <col min="2" max="2" width="13.6640625" style="64" customWidth="1"/>
    <col min="3" max="3" width="4.1640625" style="64" customWidth="1"/>
    <col min="4" max="4" width="13.6640625" style="64" customWidth="1"/>
    <col min="5" max="5" width="4.1640625" style="64" customWidth="1"/>
    <col min="6" max="6" width="13.6640625" style="64" customWidth="1"/>
    <col min="7" max="7" width="4.1640625" style="64" customWidth="1"/>
    <col min="8" max="8" width="13.6640625" style="64" customWidth="1"/>
    <col min="9" max="9" width="4.1640625" style="64" customWidth="1"/>
    <col min="10" max="10" width="13.6640625" style="64" customWidth="1"/>
    <col min="11" max="11" width="4.1640625" style="64" customWidth="1"/>
    <col min="12" max="12" width="13.6640625" style="64" customWidth="1"/>
    <col min="13" max="13" width="4.1640625" style="64" customWidth="1"/>
    <col min="14" max="14" width="13.6640625" style="64" customWidth="1"/>
    <col min="15" max="256" width="9.1640625" style="64" customWidth="1"/>
  </cols>
  <sheetData>
    <row r="1" spans="1:14" ht="50" customHeight="1">
      <c r="A1" s="225" t="str">
        <f>IF(Calendario!$Q$4="","",Calendario!$Q$4)</f>
        <v>Master en Educación Emocional, Social y de la Creatividad</v>
      </c>
      <c r="B1" s="226"/>
      <c r="C1" s="226"/>
      <c r="D1" s="226"/>
      <c r="E1" s="226"/>
      <c r="F1" s="226"/>
      <c r="G1" s="226"/>
      <c r="H1" s="222">
        <f>Calendario!A18</f>
        <v>43101</v>
      </c>
      <c r="I1" s="222"/>
      <c r="J1" s="222"/>
      <c r="K1" s="222"/>
      <c r="L1" s="222"/>
      <c r="M1" s="222"/>
      <c r="N1" s="223"/>
    </row>
    <row r="2" spans="1:14" ht="15.75" customHeight="1">
      <c r="A2" s="215" t="str">
        <f>o!A2:B2</f>
        <v>lunes</v>
      </c>
      <c r="B2" s="216"/>
      <c r="C2" s="217" t="str">
        <f>o!C2:D2</f>
        <v>martes</v>
      </c>
      <c r="D2" s="216"/>
      <c r="E2" s="217" t="str">
        <f>o!E2:F2</f>
        <v>miércoles</v>
      </c>
      <c r="F2" s="216"/>
      <c r="G2" s="217" t="str">
        <f>o!G2:H2</f>
        <v>jueves</v>
      </c>
      <c r="H2" s="216"/>
      <c r="I2" s="217" t="str">
        <f>o!I2:J2</f>
        <v>viernes</v>
      </c>
      <c r="J2" s="216"/>
      <c r="K2" s="217" t="str">
        <f>o!K2:L2</f>
        <v>sábado</v>
      </c>
      <c r="L2" s="216"/>
      <c r="M2" s="217" t="str">
        <f>o!M2:N2</f>
        <v>domingo</v>
      </c>
      <c r="N2" s="224"/>
    </row>
    <row r="3" spans="1:14" ht="18" customHeight="1">
      <c r="A3" s="43">
        <f>Calendario!A20</f>
        <v>43101</v>
      </c>
      <c r="B3" s="42"/>
      <c r="C3" s="43">
        <f>Calendario!B20</f>
        <v>43102</v>
      </c>
      <c r="D3" s="42"/>
      <c r="E3" s="43">
        <f>Calendario!C20</f>
        <v>43103</v>
      </c>
      <c r="F3" s="42"/>
      <c r="G3" s="43">
        <f>Calendario!D20</f>
        <v>43104</v>
      </c>
      <c r="H3" s="42"/>
      <c r="I3" s="43">
        <f>Calendario!E20</f>
        <v>5</v>
      </c>
      <c r="J3" s="42"/>
      <c r="K3" s="43">
        <f>Calendario!F20</f>
        <v>43106</v>
      </c>
      <c r="L3" s="42"/>
      <c r="M3" s="43">
        <f>Calendario!G20</f>
        <v>43107</v>
      </c>
      <c r="N3" s="42"/>
    </row>
    <row r="4" spans="1:14" ht="12.75" customHeight="1">
      <c r="A4" s="208"/>
      <c r="B4" s="209"/>
      <c r="C4" s="208"/>
      <c r="D4" s="209"/>
      <c r="E4" s="208"/>
      <c r="F4" s="209"/>
      <c r="G4" s="208"/>
      <c r="H4" s="209"/>
      <c r="I4" s="208"/>
      <c r="J4" s="209"/>
      <c r="K4" s="208"/>
      <c r="L4" s="209"/>
      <c r="M4" s="208"/>
      <c r="N4" s="209"/>
    </row>
    <row r="5" spans="1:14" ht="12.75" customHeight="1">
      <c r="A5" s="208"/>
      <c r="B5" s="209"/>
      <c r="C5" s="208"/>
      <c r="D5" s="209"/>
      <c r="E5" s="208"/>
      <c r="F5" s="209"/>
      <c r="G5" s="208"/>
      <c r="H5" s="209"/>
      <c r="I5" s="208"/>
      <c r="J5" s="209"/>
      <c r="K5" s="208"/>
      <c r="L5" s="209"/>
      <c r="M5" s="208"/>
      <c r="N5" s="209"/>
    </row>
    <row r="6" spans="1:14" ht="12.75" customHeight="1">
      <c r="A6" s="208"/>
      <c r="B6" s="209"/>
      <c r="C6" s="255" t="s">
        <v>213</v>
      </c>
      <c r="D6" s="256"/>
      <c r="E6" s="256"/>
      <c r="F6" s="256"/>
      <c r="G6" s="256"/>
      <c r="H6" s="256"/>
      <c r="I6" s="256"/>
      <c r="J6" s="284"/>
      <c r="K6" s="60"/>
      <c r="L6" s="61"/>
      <c r="M6" s="60"/>
      <c r="N6" s="61"/>
    </row>
    <row r="7" spans="1:14" ht="12.75" customHeight="1">
      <c r="A7" s="212"/>
      <c r="B7" s="209"/>
      <c r="C7" s="212"/>
      <c r="D7" s="209"/>
      <c r="E7" s="212"/>
      <c r="F7" s="302"/>
      <c r="G7" s="212"/>
      <c r="H7" s="209"/>
      <c r="I7" s="212"/>
      <c r="J7" s="209"/>
      <c r="K7" s="212"/>
      <c r="L7" s="209"/>
      <c r="M7" s="212"/>
      <c r="N7" s="209"/>
    </row>
    <row r="8" spans="1:14" ht="12.75" customHeight="1">
      <c r="A8" s="210"/>
      <c r="B8" s="211"/>
      <c r="C8" s="210"/>
      <c r="D8" s="211"/>
      <c r="E8" s="210"/>
      <c r="F8" s="211"/>
      <c r="G8" s="210"/>
      <c r="H8" s="211"/>
      <c r="I8" s="210"/>
      <c r="J8" s="211"/>
      <c r="K8" s="210"/>
      <c r="L8" s="211"/>
      <c r="M8" s="210"/>
      <c r="N8" s="211"/>
    </row>
    <row r="9" spans="1:14" ht="18" customHeight="1">
      <c r="A9" s="43" t="str">
        <f>Calendario!A21</f>
        <v>8</v>
      </c>
      <c r="B9" s="42"/>
      <c r="C9" s="43">
        <f>Calendario!B21</f>
        <v>9</v>
      </c>
      <c r="D9" s="42"/>
      <c r="E9" s="43">
        <f>Calendario!C21</f>
        <v>10</v>
      </c>
      <c r="F9" s="42"/>
      <c r="G9" s="43" t="str">
        <f>Calendario!D21</f>
        <v>11</v>
      </c>
      <c r="H9" s="42"/>
      <c r="I9" s="43" t="str">
        <f>Calendario!E21</f>
        <v>12</v>
      </c>
      <c r="J9" s="42"/>
      <c r="K9" s="43" t="str">
        <f>Calendario!F21</f>
        <v>13</v>
      </c>
      <c r="L9" s="42"/>
      <c r="M9" s="43" t="str">
        <f>Calendario!G21</f>
        <v>14</v>
      </c>
      <c r="N9" s="42"/>
    </row>
    <row r="10" spans="1:14" ht="12.75" customHeight="1">
      <c r="A10" s="208"/>
      <c r="B10" s="209"/>
      <c r="C10" s="208"/>
      <c r="D10" s="209"/>
      <c r="E10" s="208"/>
      <c r="F10" s="209"/>
      <c r="G10" s="208"/>
      <c r="H10" s="209"/>
      <c r="I10" s="208"/>
      <c r="J10" s="209"/>
      <c r="K10" s="208"/>
      <c r="L10" s="209"/>
      <c r="M10" s="208"/>
      <c r="N10" s="209"/>
    </row>
    <row r="11" spans="1:14" ht="12.75" customHeight="1">
      <c r="A11" s="303" t="s">
        <v>215</v>
      </c>
      <c r="B11" s="304"/>
      <c r="C11" s="304"/>
      <c r="D11" s="304"/>
      <c r="E11" s="304"/>
      <c r="F11" s="304"/>
      <c r="G11" s="304"/>
      <c r="H11" s="304"/>
      <c r="I11" s="304"/>
      <c r="J11" s="305"/>
      <c r="K11" s="208"/>
      <c r="L11" s="209"/>
      <c r="M11" s="208"/>
      <c r="N11" s="209"/>
    </row>
    <row r="12" spans="1:14" ht="12.75" customHeight="1">
      <c r="A12" s="306" t="s">
        <v>212</v>
      </c>
      <c r="B12" s="307"/>
      <c r="C12" s="307"/>
      <c r="D12" s="307"/>
      <c r="E12" s="307"/>
      <c r="F12" s="307"/>
      <c r="G12" s="307"/>
      <c r="H12" s="307"/>
      <c r="I12" s="307"/>
      <c r="J12" s="308"/>
      <c r="K12" s="208"/>
      <c r="L12" s="209"/>
      <c r="M12" s="208"/>
      <c r="N12" s="209"/>
    </row>
    <row r="13" spans="1:14" ht="12.75" customHeight="1">
      <c r="A13" s="212"/>
      <c r="B13" s="209"/>
      <c r="C13" s="212"/>
      <c r="D13" s="209"/>
      <c r="E13" s="212"/>
      <c r="F13" s="209"/>
      <c r="G13" s="212"/>
      <c r="H13" s="209"/>
      <c r="I13" s="212"/>
      <c r="J13" s="209"/>
      <c r="K13" s="212"/>
      <c r="L13" s="209"/>
      <c r="M13" s="212"/>
      <c r="N13" s="209"/>
    </row>
    <row r="14" spans="1:14" ht="12.75" customHeight="1">
      <c r="A14" s="210"/>
      <c r="B14" s="211"/>
      <c r="C14" s="210"/>
      <c r="D14" s="211"/>
      <c r="E14" s="210"/>
      <c r="F14" s="211"/>
      <c r="G14" s="210"/>
      <c r="H14" s="211"/>
      <c r="I14" s="210"/>
      <c r="J14" s="211"/>
      <c r="K14" s="210"/>
      <c r="L14" s="211"/>
      <c r="M14" s="210"/>
      <c r="N14" s="211"/>
    </row>
    <row r="15" spans="1:14" ht="18" customHeight="1">
      <c r="A15" s="43" t="str">
        <f>Calendario!A22</f>
        <v>15</v>
      </c>
      <c r="B15" s="42"/>
      <c r="C15" s="43" t="str">
        <f>Calendario!B22</f>
        <v>16</v>
      </c>
      <c r="D15" s="42"/>
      <c r="E15" s="43" t="str">
        <f>Calendario!C22</f>
        <v>17</v>
      </c>
      <c r="F15" s="42"/>
      <c r="G15" s="43" t="str">
        <f>Calendario!D22</f>
        <v>18</v>
      </c>
      <c r="H15" s="42"/>
      <c r="I15" s="43" t="str">
        <f>Calendario!E22</f>
        <v>19</v>
      </c>
      <c r="J15" s="42"/>
      <c r="K15" s="43" t="str">
        <f>Calendario!F22</f>
        <v>20</v>
      </c>
      <c r="L15" s="42"/>
      <c r="M15" s="43" t="str">
        <f>Calendario!G22</f>
        <v>21</v>
      </c>
      <c r="N15" s="42"/>
    </row>
    <row r="16" spans="1:14" ht="12.75" customHeight="1">
      <c r="A16" s="208"/>
      <c r="B16" s="209"/>
      <c r="C16" s="208"/>
      <c r="D16" s="209"/>
      <c r="E16" s="208"/>
      <c r="F16" s="209"/>
      <c r="G16" s="208"/>
      <c r="H16" s="209"/>
      <c r="I16" s="208"/>
      <c r="J16" s="209"/>
      <c r="K16" s="208"/>
      <c r="L16" s="209"/>
      <c r="M16" s="208"/>
      <c r="N16" s="209"/>
    </row>
    <row r="17" spans="1:14" ht="12.75" customHeight="1">
      <c r="A17" s="299"/>
      <c r="B17" s="300"/>
      <c r="C17" s="299"/>
      <c r="D17" s="300"/>
      <c r="E17" s="299"/>
      <c r="F17" s="300"/>
      <c r="G17" s="299"/>
      <c r="H17" s="300"/>
      <c r="I17" s="299"/>
      <c r="J17" s="300"/>
      <c r="K17" s="208"/>
      <c r="L17" s="209"/>
      <c r="M17" s="208"/>
      <c r="N17" s="209"/>
    </row>
    <row r="18" spans="1:14" ht="12.75" customHeight="1">
      <c r="A18" s="280"/>
      <c r="B18" s="276"/>
      <c r="C18" s="280"/>
      <c r="D18" s="276"/>
      <c r="E18" s="280"/>
      <c r="F18" s="276"/>
      <c r="G18" s="280"/>
      <c r="H18" s="276"/>
      <c r="I18" s="280"/>
      <c r="J18" s="276"/>
      <c r="K18" s="208"/>
      <c r="L18" s="209"/>
      <c r="M18" s="208"/>
      <c r="N18" s="209"/>
    </row>
    <row r="19" spans="1:14" ht="12.75" customHeight="1">
      <c r="A19" s="212"/>
      <c r="B19" s="209"/>
      <c r="C19" s="212"/>
      <c r="D19" s="209"/>
      <c r="E19" s="212"/>
      <c r="F19" s="209"/>
      <c r="G19" s="212"/>
      <c r="H19" s="209"/>
      <c r="I19" s="212"/>
      <c r="J19" s="209"/>
      <c r="K19" s="212"/>
      <c r="L19" s="209"/>
      <c r="M19" s="212"/>
      <c r="N19" s="209"/>
    </row>
    <row r="20" spans="1:14" ht="12.75" customHeight="1">
      <c r="A20" s="210"/>
      <c r="B20" s="211"/>
      <c r="C20" s="210"/>
      <c r="D20" s="211"/>
      <c r="E20" s="210"/>
      <c r="F20" s="211"/>
      <c r="G20" s="210"/>
      <c r="H20" s="211"/>
      <c r="I20" s="210"/>
      <c r="J20" s="211"/>
      <c r="K20" s="210"/>
      <c r="L20" s="211"/>
      <c r="M20" s="210"/>
      <c r="N20" s="211"/>
    </row>
    <row r="21" spans="1:14" ht="18" customHeight="1">
      <c r="A21" s="43" t="str">
        <f>Calendario!A23</f>
        <v>22</v>
      </c>
      <c r="B21" s="42"/>
      <c r="C21" s="43" t="str">
        <f>Calendario!B23</f>
        <v>23</v>
      </c>
      <c r="D21" s="42"/>
      <c r="E21" s="43" t="str">
        <f>Calendario!C23</f>
        <v>24</v>
      </c>
      <c r="F21" s="42"/>
      <c r="G21" s="43" t="e">
        <f>Calendario!#REF!</f>
        <v>#REF!</v>
      </c>
      <c r="H21" s="42"/>
      <c r="I21" s="43" t="str">
        <f>Calendario!D23</f>
        <v>25</v>
      </c>
      <c r="J21" s="42"/>
      <c r="K21" s="43" t="str">
        <f>Calendario!F23</f>
        <v>27</v>
      </c>
      <c r="L21" s="42"/>
      <c r="M21" s="43" t="str">
        <f>Calendario!G23</f>
        <v>28</v>
      </c>
      <c r="N21" s="42"/>
    </row>
    <row r="22" spans="1:14" ht="12.75" customHeight="1">
      <c r="A22" s="208"/>
      <c r="B22" s="209"/>
      <c r="C22" s="208"/>
      <c r="D22" s="209"/>
      <c r="E22" s="208"/>
      <c r="F22" s="209"/>
      <c r="G22" s="208"/>
      <c r="H22" s="209"/>
      <c r="I22" s="208"/>
      <c r="J22" s="209"/>
      <c r="K22" s="208"/>
      <c r="L22" s="209"/>
      <c r="M22" s="208"/>
      <c r="N22" s="209"/>
    </row>
    <row r="23" spans="1:14" ht="12.75" customHeight="1">
      <c r="A23" s="299"/>
      <c r="B23" s="300"/>
      <c r="C23" s="299"/>
      <c r="D23" s="300"/>
      <c r="E23" s="299"/>
      <c r="F23" s="300"/>
      <c r="G23" s="299"/>
      <c r="H23" s="300"/>
      <c r="I23" s="299"/>
      <c r="J23" s="300"/>
      <c r="K23" s="208"/>
      <c r="L23" s="209"/>
      <c r="M23" s="208"/>
      <c r="N23" s="209"/>
    </row>
    <row r="24" spans="1:14" ht="12.75" customHeight="1">
      <c r="A24" s="280"/>
      <c r="B24" s="276"/>
      <c r="C24" s="280"/>
      <c r="D24" s="276"/>
      <c r="E24" s="280"/>
      <c r="F24" s="276"/>
      <c r="G24" s="280"/>
      <c r="H24" s="276"/>
      <c r="I24" s="280"/>
      <c r="J24" s="276"/>
      <c r="K24" s="208"/>
      <c r="L24" s="209"/>
      <c r="M24" s="208"/>
      <c r="N24" s="209"/>
    </row>
    <row r="25" spans="1:14" ht="12.75" customHeight="1">
      <c r="A25" s="212"/>
      <c r="B25" s="209"/>
      <c r="C25" s="212"/>
      <c r="D25" s="209"/>
      <c r="E25" s="212"/>
      <c r="F25" s="209"/>
      <c r="G25" s="212"/>
      <c r="H25" s="209"/>
      <c r="I25" s="212"/>
      <c r="J25" s="209"/>
      <c r="K25" s="212"/>
      <c r="L25" s="209"/>
      <c r="M25" s="212"/>
      <c r="N25" s="209"/>
    </row>
    <row r="26" spans="1:14" ht="12.75" customHeight="1">
      <c r="A26" s="210"/>
      <c r="B26" s="211"/>
      <c r="C26" s="210"/>
      <c r="D26" s="211"/>
      <c r="E26" s="210"/>
      <c r="F26" s="211"/>
      <c r="G26" s="210"/>
      <c r="H26" s="211"/>
      <c r="I26" s="210"/>
      <c r="J26" s="211"/>
      <c r="K26" s="210"/>
      <c r="L26" s="211"/>
      <c r="M26" s="210"/>
      <c r="N26" s="211"/>
    </row>
    <row r="27" spans="1:14" ht="18" customHeight="1">
      <c r="A27" s="43" t="str">
        <f>Calendario!A24</f>
        <v>29</v>
      </c>
      <c r="B27" s="42"/>
      <c r="C27" s="43" t="str">
        <f>Calendario!B24</f>
        <v>30</v>
      </c>
      <c r="D27" s="42"/>
      <c r="E27" s="43" t="str">
        <f>Calendario!C24</f>
        <v>31</v>
      </c>
      <c r="F27" s="42"/>
      <c r="G27" s="41"/>
      <c r="H27" s="42"/>
      <c r="I27" s="41"/>
      <c r="J27" s="42"/>
      <c r="K27" s="41" t="str">
        <f>Calendario!F24</f>
        <v/>
      </c>
      <c r="L27" s="42"/>
      <c r="M27" s="41" t="str">
        <f>Calendario!G24</f>
        <v/>
      </c>
      <c r="N27" s="42"/>
    </row>
    <row r="28" spans="1:14" ht="12.75" customHeight="1">
      <c r="A28" s="208"/>
      <c r="B28" s="209"/>
      <c r="C28" s="208"/>
      <c r="D28" s="209"/>
      <c r="E28" s="208"/>
      <c r="F28" s="209"/>
      <c r="G28" s="208"/>
      <c r="H28" s="209"/>
      <c r="I28" s="208"/>
      <c r="J28" s="209"/>
      <c r="K28" s="208"/>
      <c r="L28" s="209"/>
      <c r="M28" s="208"/>
      <c r="N28" s="209"/>
    </row>
    <row r="29" spans="1:14" ht="12.75" customHeight="1">
      <c r="A29" s="299"/>
      <c r="B29" s="300"/>
      <c r="C29" s="299"/>
      <c r="D29" s="300"/>
      <c r="E29" s="299"/>
      <c r="F29" s="300"/>
      <c r="G29" s="272"/>
      <c r="H29" s="233"/>
      <c r="I29" s="272"/>
      <c r="J29" s="233"/>
      <c r="K29" s="208"/>
      <c r="L29" s="209"/>
      <c r="M29" s="208"/>
      <c r="N29" s="209"/>
    </row>
    <row r="30" spans="1:14" ht="12.75" customHeight="1">
      <c r="A30" s="280"/>
      <c r="B30" s="276"/>
      <c r="C30" s="280"/>
      <c r="D30" s="276"/>
      <c r="E30" s="280"/>
      <c r="F30" s="276"/>
      <c r="G30" s="272"/>
      <c r="H30" s="233"/>
      <c r="I30" s="272"/>
      <c r="J30" s="233"/>
      <c r="K30" s="208"/>
      <c r="L30" s="209"/>
      <c r="M30" s="208"/>
      <c r="N30" s="209"/>
    </row>
    <row r="31" spans="1:14" ht="12.75" customHeight="1">
      <c r="A31" s="212"/>
      <c r="B31" s="209"/>
      <c r="C31" s="212"/>
      <c r="D31" s="209"/>
      <c r="E31" s="212"/>
      <c r="F31" s="209"/>
      <c r="G31" s="212"/>
      <c r="H31" s="209"/>
      <c r="I31" s="212"/>
      <c r="J31" s="209"/>
      <c r="K31" s="212"/>
      <c r="L31" s="209"/>
      <c r="M31" s="212"/>
      <c r="N31" s="209"/>
    </row>
    <row r="32" spans="1:14" ht="12.75" customHeight="1">
      <c r="A32" s="210"/>
      <c r="B32" s="211"/>
      <c r="C32" s="210"/>
      <c r="D32" s="211"/>
      <c r="E32" s="210"/>
      <c r="F32" s="211"/>
      <c r="G32" s="210"/>
      <c r="H32" s="211"/>
      <c r="I32" s="210"/>
      <c r="J32" s="211"/>
      <c r="K32" s="210"/>
      <c r="L32" s="211"/>
      <c r="M32" s="210"/>
      <c r="N32" s="211"/>
    </row>
    <row r="33" spans="1:14" ht="18" customHeight="1">
      <c r="A33" s="41" t="str">
        <f>Calendario!A25</f>
        <v/>
      </c>
      <c r="B33" s="42"/>
      <c r="C33" s="41" t="str">
        <f>Calendario!B25</f>
        <v/>
      </c>
      <c r="D33" s="42"/>
      <c r="E33" s="48"/>
      <c r="F33" s="13"/>
      <c r="G33" s="49"/>
      <c r="H33" s="50"/>
      <c r="I33" s="51" t="s">
        <v>37</v>
      </c>
      <c r="J33" s="49"/>
      <c r="K33" s="49"/>
      <c r="L33" s="49"/>
      <c r="M33" s="49"/>
      <c r="N33" s="50"/>
    </row>
    <row r="34" spans="1:14" ht="12.75" customHeight="1">
      <c r="A34" s="301"/>
      <c r="B34" s="191"/>
      <c r="C34" s="208"/>
      <c r="D34" s="209"/>
      <c r="E34" s="9"/>
      <c r="F34" s="52"/>
      <c r="G34" s="52"/>
      <c r="H34" s="53"/>
      <c r="I34" s="54"/>
      <c r="J34" s="52"/>
      <c r="K34" s="52"/>
      <c r="L34" s="52"/>
      <c r="M34" s="52"/>
      <c r="N34" s="53"/>
    </row>
    <row r="35" spans="1:14" ht="12.75" customHeight="1">
      <c r="A35" s="208"/>
      <c r="B35" s="209"/>
      <c r="C35" s="208"/>
      <c r="D35" s="209"/>
      <c r="E35" s="9"/>
      <c r="F35" s="52"/>
      <c r="G35" s="52"/>
      <c r="H35" s="53"/>
      <c r="I35" s="54"/>
      <c r="J35" s="52"/>
      <c r="K35" s="52"/>
      <c r="L35" s="52"/>
      <c r="M35" s="52"/>
      <c r="N35" s="53"/>
    </row>
    <row r="36" spans="1:14" ht="12.75" customHeight="1">
      <c r="A36" s="208"/>
      <c r="B36" s="209"/>
      <c r="C36" s="208"/>
      <c r="D36" s="209"/>
      <c r="E36" s="9"/>
      <c r="F36" s="52"/>
      <c r="G36" s="52"/>
      <c r="H36" s="53"/>
      <c r="I36" s="54"/>
      <c r="J36" s="52"/>
      <c r="K36" s="52"/>
      <c r="L36" s="52"/>
      <c r="M36" s="52"/>
      <c r="N36" s="53"/>
    </row>
    <row r="37" spans="1:14" ht="12.75" customHeight="1">
      <c r="A37" s="212"/>
      <c r="B37" s="209"/>
      <c r="C37" s="212"/>
      <c r="D37" s="209"/>
      <c r="E37" s="9"/>
      <c r="F37" s="52"/>
      <c r="G37" s="52"/>
      <c r="H37" s="53"/>
      <c r="I37" s="54"/>
      <c r="J37" s="52"/>
      <c r="K37" s="52"/>
      <c r="L37" s="52"/>
      <c r="M37" s="251" t="s">
        <v>39</v>
      </c>
      <c r="N37" s="252"/>
    </row>
    <row r="38" spans="1:14" ht="12.75" customHeight="1">
      <c r="A38" s="210"/>
      <c r="B38" s="211"/>
      <c r="C38" s="244" t="s">
        <v>23</v>
      </c>
      <c r="D38" s="245"/>
      <c r="E38" s="55" t="s">
        <v>22</v>
      </c>
      <c r="F38" s="56"/>
      <c r="G38" s="56"/>
      <c r="H38" s="57" t="s">
        <v>23</v>
      </c>
      <c r="I38" s="58"/>
      <c r="J38" s="56"/>
      <c r="K38" s="246" t="s">
        <v>40</v>
      </c>
      <c r="L38" s="247"/>
      <c r="M38" s="247"/>
      <c r="N38" s="248"/>
    </row>
  </sheetData>
  <mergeCells count="183">
    <mergeCell ref="A16:B16"/>
    <mergeCell ref="C8:D8"/>
    <mergeCell ref="A11:J11"/>
    <mergeCell ref="A12:J12"/>
    <mergeCell ref="C6:J6"/>
    <mergeCell ref="A19:B19"/>
    <mergeCell ref="K25:L25"/>
    <mergeCell ref="M17:N17"/>
    <mergeCell ref="A18:B18"/>
    <mergeCell ref="C10:D10"/>
    <mergeCell ref="E2:F2"/>
    <mergeCell ref="A17:B17"/>
    <mergeCell ref="A14:B14"/>
    <mergeCell ref="A13:B13"/>
    <mergeCell ref="C5:D5"/>
    <mergeCell ref="C13:D13"/>
    <mergeCell ref="E5:F5"/>
    <mergeCell ref="I25:J25"/>
    <mergeCell ref="M2:N2"/>
    <mergeCell ref="K18:L18"/>
    <mergeCell ref="C2:D2"/>
    <mergeCell ref="A7:B7"/>
    <mergeCell ref="A6:B6"/>
    <mergeCell ref="C7:D7"/>
    <mergeCell ref="C19:D19"/>
    <mergeCell ref="A4:B4"/>
    <mergeCell ref="C4:D4"/>
    <mergeCell ref="A5:B5"/>
    <mergeCell ref="A8:B8"/>
    <mergeCell ref="M5:N5"/>
    <mergeCell ref="I19:J19"/>
    <mergeCell ref="K11:L11"/>
    <mergeCell ref="I4:J4"/>
    <mergeCell ref="E19:F19"/>
    <mergeCell ref="H1:N1"/>
    <mergeCell ref="E13:F13"/>
    <mergeCell ref="K19:L19"/>
    <mergeCell ref="M11:N11"/>
    <mergeCell ref="A26:B26"/>
    <mergeCell ref="G2:H2"/>
    <mergeCell ref="C18:D18"/>
    <mergeCell ref="E10:F10"/>
    <mergeCell ref="K26:L26"/>
    <mergeCell ref="M18:N18"/>
    <mergeCell ref="A25:B25"/>
    <mergeCell ref="C17:D17"/>
    <mergeCell ref="C25:D25"/>
    <mergeCell ref="E17:F17"/>
    <mergeCell ref="E25:F25"/>
    <mergeCell ref="G17:H17"/>
    <mergeCell ref="M25:N25"/>
    <mergeCell ref="A24:B24"/>
    <mergeCell ref="A10:B10"/>
    <mergeCell ref="M13:N13"/>
    <mergeCell ref="A1:G1"/>
    <mergeCell ref="G25:H25"/>
    <mergeCell ref="I17:J17"/>
    <mergeCell ref="A2:B2"/>
    <mergeCell ref="I5:J5"/>
    <mergeCell ref="M22:N22"/>
    <mergeCell ref="K5:L5"/>
    <mergeCell ref="I22:J22"/>
    <mergeCell ref="K14:L14"/>
    <mergeCell ref="M10:N10"/>
    <mergeCell ref="I26:J26"/>
    <mergeCell ref="G5:H5"/>
    <mergeCell ref="M19:N19"/>
    <mergeCell ref="G8:H8"/>
    <mergeCell ref="I7:J7"/>
    <mergeCell ref="K4:L4"/>
    <mergeCell ref="I29:J29"/>
    <mergeCell ref="G4:H4"/>
    <mergeCell ref="K29:L29"/>
    <mergeCell ref="A32:B32"/>
    <mergeCell ref="G29:H29"/>
    <mergeCell ref="K13:L13"/>
    <mergeCell ref="A30:B30"/>
    <mergeCell ref="C22:D22"/>
    <mergeCell ref="E14:F14"/>
    <mergeCell ref="G30:H30"/>
    <mergeCell ref="C16:D16"/>
    <mergeCell ref="E8:F8"/>
    <mergeCell ref="A23:B23"/>
    <mergeCell ref="E7:F7"/>
    <mergeCell ref="A29:B29"/>
    <mergeCell ref="A22:B22"/>
    <mergeCell ref="C14:D14"/>
    <mergeCell ref="A20:B20"/>
    <mergeCell ref="E4:F4"/>
    <mergeCell ref="G26:H26"/>
    <mergeCell ref="I18:J18"/>
    <mergeCell ref="K10:L10"/>
    <mergeCell ref="K17:L17"/>
    <mergeCell ref="M29:N29"/>
    <mergeCell ref="I30:J30"/>
    <mergeCell ref="K22:L22"/>
    <mergeCell ref="M14:N14"/>
    <mergeCell ref="C23:D23"/>
    <mergeCell ref="G7:H7"/>
    <mergeCell ref="M30:N30"/>
    <mergeCell ref="M26:N26"/>
    <mergeCell ref="C20:D20"/>
    <mergeCell ref="G28:H28"/>
    <mergeCell ref="I20:J20"/>
    <mergeCell ref="K12:L12"/>
    <mergeCell ref="G20:H20"/>
    <mergeCell ref="K30:L30"/>
    <mergeCell ref="G16:H16"/>
    <mergeCell ref="I8:J8"/>
    <mergeCell ref="E24:F24"/>
    <mergeCell ref="M28:N28"/>
    <mergeCell ref="M4:N4"/>
    <mergeCell ref="I28:J28"/>
    <mergeCell ref="K20:L20"/>
    <mergeCell ref="I14:J14"/>
    <mergeCell ref="C35:D35"/>
    <mergeCell ref="G19:H19"/>
    <mergeCell ref="C28:D28"/>
    <mergeCell ref="E20:F20"/>
    <mergeCell ref="K38:N38"/>
    <mergeCell ref="M12:N12"/>
    <mergeCell ref="K28:L28"/>
    <mergeCell ref="M20:N20"/>
    <mergeCell ref="G32:H32"/>
    <mergeCell ref="I24:J24"/>
    <mergeCell ref="K16:L16"/>
    <mergeCell ref="C24:D24"/>
    <mergeCell ref="E16:F16"/>
    <mergeCell ref="M31:N31"/>
    <mergeCell ref="C37:D37"/>
    <mergeCell ref="E29:F29"/>
    <mergeCell ref="I13:J13"/>
    <mergeCell ref="C32:D32"/>
    <mergeCell ref="C36:D36"/>
    <mergeCell ref="E28:F28"/>
    <mergeCell ref="A38:B38"/>
    <mergeCell ref="C30:D30"/>
    <mergeCell ref="E22:F22"/>
    <mergeCell ref="G14:H14"/>
    <mergeCell ref="A35:B35"/>
    <mergeCell ref="A36:B36"/>
    <mergeCell ref="A31:B31"/>
    <mergeCell ref="A28:B28"/>
    <mergeCell ref="M8:N8"/>
    <mergeCell ref="C29:D29"/>
    <mergeCell ref="A37:B37"/>
    <mergeCell ref="G13:H13"/>
    <mergeCell ref="M37:N37"/>
    <mergeCell ref="C31:D31"/>
    <mergeCell ref="E23:F23"/>
    <mergeCell ref="K32:L32"/>
    <mergeCell ref="M24:N24"/>
    <mergeCell ref="C34:D34"/>
    <mergeCell ref="E26:F26"/>
    <mergeCell ref="G18:H18"/>
    <mergeCell ref="I10:J10"/>
    <mergeCell ref="C38:D38"/>
    <mergeCell ref="E30:F30"/>
    <mergeCell ref="G22:H22"/>
    <mergeCell ref="K2:L2"/>
    <mergeCell ref="I32:J32"/>
    <mergeCell ref="K24:L24"/>
    <mergeCell ref="M16:N16"/>
    <mergeCell ref="E31:F31"/>
    <mergeCell ref="G23:H23"/>
    <mergeCell ref="K7:L7"/>
    <mergeCell ref="A34:B34"/>
    <mergeCell ref="C26:D26"/>
    <mergeCell ref="E18:F18"/>
    <mergeCell ref="G10:H10"/>
    <mergeCell ref="I2:J2"/>
    <mergeCell ref="M32:N32"/>
    <mergeCell ref="I31:J31"/>
    <mergeCell ref="K23:L23"/>
    <mergeCell ref="E32:F32"/>
    <mergeCell ref="G24:H24"/>
    <mergeCell ref="I16:J16"/>
    <mergeCell ref="K8:L8"/>
    <mergeCell ref="K31:L31"/>
    <mergeCell ref="M23:N23"/>
    <mergeCell ref="G31:H31"/>
    <mergeCell ref="I23:J23"/>
    <mergeCell ref="M7:N7"/>
  </mergeCells>
  <hyperlinks>
    <hyperlink ref="K38" r:id="rId1"/>
  </hyperlinks>
  <pageMargins left="0.5" right="0.5" top="0.25" bottom="0.25" header="0.25" footer="0.25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8"/>
  <sheetViews>
    <sheetView showGridLines="0" zoomScale="85" zoomScaleNormal="85" zoomScalePageLayoutView="85" workbookViewId="0">
      <selection activeCell="G29" sqref="G29:J30"/>
    </sheetView>
  </sheetViews>
  <sheetFormatPr baseColWidth="10" defaultColWidth="9.1640625" defaultRowHeight="12.75" customHeight="1" x14ac:dyDescent="0"/>
  <cols>
    <col min="1" max="1" width="4.1640625" style="65" customWidth="1"/>
    <col min="2" max="2" width="13.6640625" style="65" customWidth="1"/>
    <col min="3" max="3" width="4.1640625" style="65" customWidth="1"/>
    <col min="4" max="4" width="13.6640625" style="65" customWidth="1"/>
    <col min="5" max="5" width="4.1640625" style="65" customWidth="1"/>
    <col min="6" max="6" width="13.6640625" style="65" customWidth="1"/>
    <col min="7" max="7" width="4.1640625" style="65" customWidth="1"/>
    <col min="8" max="8" width="13.6640625" style="65" customWidth="1"/>
    <col min="9" max="9" width="4.1640625" style="65" customWidth="1"/>
    <col min="10" max="10" width="13.6640625" style="65" customWidth="1"/>
    <col min="11" max="11" width="4.1640625" style="65" customWidth="1"/>
    <col min="12" max="12" width="13.6640625" style="65" customWidth="1"/>
    <col min="13" max="13" width="4.1640625" style="65" customWidth="1"/>
    <col min="14" max="14" width="13.6640625" style="65" customWidth="1"/>
    <col min="15" max="256" width="9.1640625" style="65" customWidth="1"/>
  </cols>
  <sheetData>
    <row r="1" spans="1:14" ht="50" customHeight="1">
      <c r="A1" s="225" t="str">
        <f>IF(Calendario!$Q$4="","",Calendario!$Q$4)</f>
        <v>Master en Educación Emocional, Social y de la Creatividad</v>
      </c>
      <c r="B1" s="226"/>
      <c r="C1" s="226"/>
      <c r="D1" s="226"/>
      <c r="E1" s="226"/>
      <c r="F1" s="226"/>
      <c r="G1" s="226"/>
      <c r="H1" s="222">
        <f>Calendario!I18</f>
        <v>43132</v>
      </c>
      <c r="I1" s="222"/>
      <c r="J1" s="222"/>
      <c r="K1" s="222"/>
      <c r="L1" s="222"/>
      <c r="M1" s="222"/>
      <c r="N1" s="223"/>
    </row>
    <row r="2" spans="1:14" ht="15.75" customHeight="1">
      <c r="A2" s="215" t="str">
        <f>o!A2:B2</f>
        <v>lunes</v>
      </c>
      <c r="B2" s="216"/>
      <c r="C2" s="217" t="str">
        <f>o!C2:D2</f>
        <v>martes</v>
      </c>
      <c r="D2" s="216"/>
      <c r="E2" s="217" t="str">
        <f>o!E2:F2</f>
        <v>miércoles</v>
      </c>
      <c r="F2" s="216"/>
      <c r="G2" s="217" t="str">
        <f>o!G2:H2</f>
        <v>jueves</v>
      </c>
      <c r="H2" s="216"/>
      <c r="I2" s="217" t="str">
        <f>o!I2:J2</f>
        <v>viernes</v>
      </c>
      <c r="J2" s="216"/>
      <c r="K2" s="217" t="str">
        <f>o!K2:L2</f>
        <v>sábado</v>
      </c>
      <c r="L2" s="216"/>
      <c r="M2" s="217" t="str">
        <f>o!M2:N2</f>
        <v>domingo</v>
      </c>
      <c r="N2" s="224"/>
    </row>
    <row r="3" spans="1:14" ht="18" customHeight="1">
      <c r="A3" s="41" t="str">
        <f>Calendario!I20</f>
        <v/>
      </c>
      <c r="B3" s="42"/>
      <c r="C3" s="41" t="str">
        <f>Calendario!J20</f>
        <v/>
      </c>
      <c r="D3" s="42"/>
      <c r="E3" s="41" t="str">
        <f>Calendario!K20</f>
        <v/>
      </c>
      <c r="F3" s="42"/>
      <c r="G3" s="43" t="str">
        <f>Calendario!L20</f>
        <v>1</v>
      </c>
      <c r="H3" s="42"/>
      <c r="I3" s="43" t="str">
        <f>Calendario!M20</f>
        <v>2</v>
      </c>
      <c r="J3" s="42"/>
      <c r="K3" s="43">
        <f>Calendario!N20</f>
        <v>43134</v>
      </c>
      <c r="L3" s="42"/>
      <c r="M3" s="43">
        <f>Calendario!O20</f>
        <v>43135</v>
      </c>
      <c r="N3" s="42"/>
    </row>
    <row r="4" spans="1:14" ht="12.75" customHeight="1">
      <c r="A4" s="208"/>
      <c r="B4" s="209"/>
      <c r="C4" s="208"/>
      <c r="D4" s="209"/>
      <c r="E4" s="208"/>
      <c r="F4" s="209"/>
      <c r="G4" s="208"/>
      <c r="H4" s="209"/>
      <c r="I4" s="208"/>
      <c r="J4" s="209"/>
      <c r="K4" s="208"/>
      <c r="L4" s="209"/>
      <c r="M4" s="208"/>
      <c r="N4" s="209"/>
    </row>
    <row r="5" spans="1:14" ht="12.75" customHeight="1">
      <c r="A5" s="208"/>
      <c r="B5" s="209"/>
      <c r="C5" s="208"/>
      <c r="D5" s="209"/>
      <c r="E5" s="208"/>
      <c r="F5" s="209"/>
      <c r="G5" s="208"/>
      <c r="H5" s="209"/>
      <c r="I5" s="208"/>
      <c r="J5" s="209"/>
      <c r="K5" s="208"/>
      <c r="L5" s="209"/>
      <c r="M5" s="208"/>
      <c r="N5" s="209"/>
    </row>
    <row r="6" spans="1:14" ht="12.75" customHeight="1">
      <c r="A6" s="208"/>
      <c r="B6" s="209"/>
      <c r="C6" s="208"/>
      <c r="D6" s="209"/>
      <c r="E6" s="208"/>
      <c r="F6" s="209"/>
      <c r="G6" s="208"/>
      <c r="H6" s="209"/>
      <c r="I6" s="208"/>
      <c r="J6" s="209"/>
      <c r="K6" s="208"/>
      <c r="L6" s="209"/>
      <c r="M6" s="208"/>
      <c r="N6" s="209"/>
    </row>
    <row r="7" spans="1:14" ht="12.75" customHeight="1">
      <c r="A7" s="212"/>
      <c r="B7" s="209"/>
      <c r="C7" s="212"/>
      <c r="D7" s="209"/>
      <c r="E7" s="212"/>
      <c r="F7" s="209"/>
      <c r="G7" s="212"/>
      <c r="H7" s="209"/>
      <c r="I7" s="212"/>
      <c r="J7" s="209"/>
      <c r="K7" s="212"/>
      <c r="L7" s="209"/>
      <c r="M7" s="212"/>
      <c r="N7" s="209"/>
    </row>
    <row r="8" spans="1:14" ht="12.75" customHeight="1">
      <c r="A8" s="210"/>
      <c r="B8" s="211"/>
      <c r="C8" s="210"/>
      <c r="D8" s="211"/>
      <c r="E8" s="210"/>
      <c r="F8" s="211"/>
      <c r="G8" s="210"/>
      <c r="H8" s="211"/>
      <c r="I8" s="210"/>
      <c r="J8" s="211"/>
      <c r="K8" s="210"/>
      <c r="L8" s="211"/>
      <c r="M8" s="210"/>
      <c r="N8" s="211"/>
    </row>
    <row r="9" spans="1:14" ht="18" customHeight="1">
      <c r="A9" s="43" t="str">
        <f>Calendario!I21</f>
        <v>5</v>
      </c>
      <c r="B9" s="42"/>
      <c r="C9" s="43" t="str">
        <f>Calendario!J21</f>
        <v>6</v>
      </c>
      <c r="D9" s="42"/>
      <c r="E9" s="43" t="str">
        <f>Calendario!K21</f>
        <v>7</v>
      </c>
      <c r="F9" s="42"/>
      <c r="G9" s="43" t="str">
        <f>Calendario!L21</f>
        <v>8</v>
      </c>
      <c r="H9" s="42"/>
      <c r="I9" s="43" t="str">
        <f>Calendario!M21</f>
        <v>9</v>
      </c>
      <c r="J9" s="42"/>
      <c r="K9" s="43">
        <f>Calendario!N21</f>
        <v>43141</v>
      </c>
      <c r="L9" s="42"/>
      <c r="M9" s="43">
        <f>Calendario!O21</f>
        <v>43142</v>
      </c>
      <c r="N9" s="42"/>
    </row>
    <row r="10" spans="1:14" ht="12.75" customHeight="1">
      <c r="A10" s="208"/>
      <c r="B10" s="209"/>
      <c r="C10" s="208"/>
      <c r="D10" s="209"/>
      <c r="E10" s="208"/>
      <c r="F10" s="209"/>
      <c r="G10" s="208"/>
      <c r="H10" s="209"/>
      <c r="I10" s="208"/>
      <c r="J10" s="209"/>
      <c r="K10" s="208"/>
      <c r="L10" s="209"/>
      <c r="M10" s="208"/>
      <c r="N10" s="209"/>
    </row>
    <row r="11" spans="1:14" ht="12.75" customHeight="1">
      <c r="A11" s="309" t="s">
        <v>215</v>
      </c>
      <c r="B11" s="310"/>
      <c r="C11" s="310"/>
      <c r="D11" s="310"/>
      <c r="E11" s="310"/>
      <c r="F11" s="310"/>
      <c r="G11" s="310"/>
      <c r="H11" s="310"/>
      <c r="I11" s="310"/>
      <c r="J11" s="311"/>
      <c r="K11" s="208"/>
      <c r="L11" s="209"/>
      <c r="M11" s="208"/>
      <c r="N11" s="209"/>
    </row>
    <row r="12" spans="1:14" ht="12.75" customHeight="1">
      <c r="A12" s="312" t="s">
        <v>212</v>
      </c>
      <c r="B12" s="267"/>
      <c r="C12" s="267"/>
      <c r="D12" s="267"/>
      <c r="E12" s="267"/>
      <c r="F12" s="267"/>
      <c r="G12" s="267"/>
      <c r="H12" s="267"/>
      <c r="I12" s="267"/>
      <c r="J12" s="268"/>
      <c r="K12" s="208"/>
      <c r="L12" s="209"/>
      <c r="M12" s="208"/>
      <c r="N12" s="209"/>
    </row>
    <row r="13" spans="1:14" ht="12.75" customHeight="1">
      <c r="A13" s="212"/>
      <c r="B13" s="209"/>
      <c r="C13" s="212"/>
      <c r="D13" s="209"/>
      <c r="E13" s="212"/>
      <c r="F13" s="209"/>
      <c r="G13" s="212"/>
      <c r="H13" s="209"/>
      <c r="I13" s="212"/>
      <c r="J13" s="209"/>
      <c r="K13" s="212"/>
      <c r="L13" s="209"/>
      <c r="M13" s="212"/>
      <c r="N13" s="209"/>
    </row>
    <row r="14" spans="1:14" ht="12.75" customHeight="1">
      <c r="A14" s="210"/>
      <c r="B14" s="211"/>
      <c r="C14" s="210"/>
      <c r="D14" s="211"/>
      <c r="E14" s="210"/>
      <c r="F14" s="211"/>
      <c r="G14" s="210"/>
      <c r="H14" s="211"/>
      <c r="I14" s="210"/>
      <c r="J14" s="211"/>
      <c r="K14" s="210"/>
      <c r="L14" s="211"/>
      <c r="M14" s="210"/>
      <c r="N14" s="211"/>
    </row>
    <row r="15" spans="1:14" ht="18" customHeight="1">
      <c r="A15" s="43" t="str">
        <f>Calendario!I22</f>
        <v>12</v>
      </c>
      <c r="B15" s="42"/>
      <c r="C15" s="43" t="str">
        <f>Calendario!J22</f>
        <v>13</v>
      </c>
      <c r="D15" s="42"/>
      <c r="E15" s="43" t="str">
        <f>Calendario!K22</f>
        <v>14</v>
      </c>
      <c r="F15" s="42"/>
      <c r="G15" s="43" t="str">
        <f>Calendario!L22</f>
        <v>15</v>
      </c>
      <c r="H15" s="42"/>
      <c r="I15" s="43" t="str">
        <f>Calendario!M22</f>
        <v>16</v>
      </c>
      <c r="J15" s="42"/>
      <c r="K15" s="43">
        <f>Calendario!N22</f>
        <v>43148</v>
      </c>
      <c r="L15" s="42"/>
      <c r="M15" s="43">
        <f>Calendario!O22</f>
        <v>43149</v>
      </c>
      <c r="N15" s="42"/>
    </row>
    <row r="16" spans="1:14" ht="12.75" customHeight="1">
      <c r="A16" s="208"/>
      <c r="B16" s="209"/>
      <c r="C16" s="208"/>
      <c r="D16" s="209"/>
      <c r="E16" s="208"/>
      <c r="F16" s="209"/>
      <c r="G16" s="208"/>
      <c r="H16" s="209"/>
      <c r="I16" s="208"/>
      <c r="J16" s="209"/>
      <c r="K16" s="208"/>
      <c r="L16" s="209"/>
      <c r="M16" s="208"/>
      <c r="N16" s="209"/>
    </row>
    <row r="17" spans="1:14" ht="12.75" customHeight="1">
      <c r="A17" s="299"/>
      <c r="B17" s="300"/>
      <c r="C17" s="299"/>
      <c r="D17" s="300"/>
      <c r="E17" s="299"/>
      <c r="F17" s="300"/>
      <c r="G17" s="299"/>
      <c r="H17" s="300"/>
      <c r="I17" s="299"/>
      <c r="J17" s="300"/>
      <c r="K17" s="208"/>
      <c r="L17" s="209"/>
      <c r="M17" s="208"/>
      <c r="N17" s="209"/>
    </row>
    <row r="18" spans="1:14" ht="12.75" customHeight="1">
      <c r="A18" s="280"/>
      <c r="B18" s="276"/>
      <c r="C18" s="280"/>
      <c r="D18" s="276"/>
      <c r="E18" s="280"/>
      <c r="F18" s="276"/>
      <c r="G18" s="280"/>
      <c r="H18" s="276"/>
      <c r="I18" s="280"/>
      <c r="J18" s="276"/>
      <c r="K18" s="208"/>
      <c r="L18" s="209"/>
      <c r="M18" s="208"/>
      <c r="N18" s="209"/>
    </row>
    <row r="19" spans="1:14" ht="12.75" customHeight="1">
      <c r="A19" s="212"/>
      <c r="B19" s="209"/>
      <c r="C19" s="212"/>
      <c r="D19" s="209"/>
      <c r="E19" s="212"/>
      <c r="F19" s="209"/>
      <c r="G19" s="212"/>
      <c r="H19" s="209"/>
      <c r="I19" s="212"/>
      <c r="J19" s="209"/>
      <c r="K19" s="212"/>
      <c r="L19" s="209"/>
      <c r="M19" s="212"/>
      <c r="N19" s="209"/>
    </row>
    <row r="20" spans="1:14" ht="12.75" customHeight="1">
      <c r="A20" s="210"/>
      <c r="B20" s="211"/>
      <c r="C20" s="210"/>
      <c r="D20" s="211"/>
      <c r="E20" s="210"/>
      <c r="F20" s="211"/>
      <c r="G20" s="210"/>
      <c r="H20" s="211"/>
      <c r="I20" s="210"/>
      <c r="J20" s="211"/>
      <c r="K20" s="210"/>
      <c r="L20" s="211"/>
      <c r="M20" s="210"/>
      <c r="N20" s="211"/>
    </row>
    <row r="21" spans="1:14" ht="18" customHeight="1">
      <c r="A21" s="43" t="str">
        <f>Calendario!I23</f>
        <v>19</v>
      </c>
      <c r="B21" s="42"/>
      <c r="C21" s="43" t="str">
        <f>Calendario!J23</f>
        <v>20</v>
      </c>
      <c r="D21" s="42"/>
      <c r="E21" s="43" t="str">
        <f>Calendario!K23</f>
        <v>21</v>
      </c>
      <c r="F21" s="42"/>
      <c r="G21" s="43" t="str">
        <f>Calendario!L23</f>
        <v>22</v>
      </c>
      <c r="H21" s="42"/>
      <c r="I21" s="43" t="str">
        <f>Calendario!M23</f>
        <v>23</v>
      </c>
      <c r="J21" s="42"/>
      <c r="K21" s="43">
        <f>Calendario!N23</f>
        <v>43155</v>
      </c>
      <c r="L21" s="42"/>
      <c r="M21" s="43">
        <f>Calendario!O23</f>
        <v>43156</v>
      </c>
      <c r="N21" s="42"/>
    </row>
    <row r="22" spans="1:14" ht="12.75" customHeight="1">
      <c r="A22" s="208"/>
      <c r="B22" s="209"/>
      <c r="C22" s="208"/>
      <c r="D22" s="209"/>
      <c r="E22" s="208"/>
      <c r="F22" s="209"/>
      <c r="G22" s="208"/>
      <c r="H22" s="209"/>
      <c r="I22" s="208"/>
      <c r="J22" s="209"/>
      <c r="K22" s="208"/>
      <c r="L22" s="209"/>
      <c r="M22" s="208"/>
      <c r="N22" s="209"/>
    </row>
    <row r="23" spans="1:14" ht="12.75" customHeight="1">
      <c r="A23" s="299"/>
      <c r="B23" s="300"/>
      <c r="C23" s="299"/>
      <c r="D23" s="300"/>
      <c r="E23" s="299"/>
      <c r="F23" s="300"/>
      <c r="G23" s="299"/>
      <c r="H23" s="300"/>
      <c r="I23" s="299"/>
      <c r="J23" s="300"/>
      <c r="K23" s="208"/>
      <c r="L23" s="209"/>
      <c r="M23" s="208"/>
      <c r="N23" s="209"/>
    </row>
    <row r="24" spans="1:14" ht="12.75" customHeight="1">
      <c r="A24" s="280"/>
      <c r="B24" s="276"/>
      <c r="C24" s="280"/>
      <c r="D24" s="276"/>
      <c r="E24" s="280"/>
      <c r="F24" s="276"/>
      <c r="G24" s="280"/>
      <c r="H24" s="276"/>
      <c r="I24" s="280"/>
      <c r="J24" s="276"/>
      <c r="K24" s="208"/>
      <c r="L24" s="209"/>
      <c r="M24" s="208"/>
      <c r="N24" s="209"/>
    </row>
    <row r="25" spans="1:14" ht="12.75" customHeight="1">
      <c r="A25" s="212"/>
      <c r="B25" s="209"/>
      <c r="C25" s="212"/>
      <c r="D25" s="209"/>
      <c r="E25" s="212"/>
      <c r="F25" s="209"/>
      <c r="G25" s="212"/>
      <c r="H25" s="209"/>
      <c r="I25" s="212"/>
      <c r="J25" s="209"/>
      <c r="K25" s="212"/>
      <c r="L25" s="209"/>
      <c r="M25" s="212"/>
      <c r="N25" s="209"/>
    </row>
    <row r="26" spans="1:14" ht="12.75" customHeight="1">
      <c r="A26" s="210"/>
      <c r="B26" s="211"/>
      <c r="C26" s="210"/>
      <c r="D26" s="211"/>
      <c r="E26" s="210"/>
      <c r="F26" s="211"/>
      <c r="G26" s="210"/>
      <c r="H26" s="211"/>
      <c r="I26" s="210"/>
      <c r="J26" s="211"/>
      <c r="K26" s="210"/>
      <c r="L26" s="211"/>
      <c r="M26" s="210"/>
      <c r="N26" s="211"/>
    </row>
    <row r="27" spans="1:14" ht="18" customHeight="1">
      <c r="A27" s="43" t="str">
        <f>Calendario!I24</f>
        <v>26</v>
      </c>
      <c r="B27" s="42"/>
      <c r="C27" s="43" t="str">
        <f>Calendario!J24</f>
        <v>27</v>
      </c>
      <c r="D27" s="42"/>
      <c r="E27" s="43" t="str">
        <f>Calendario!K24</f>
        <v>28</v>
      </c>
      <c r="F27" s="42"/>
      <c r="G27" s="41" t="str">
        <f>Calendario!L24</f>
        <v/>
      </c>
      <c r="H27" s="42"/>
      <c r="I27" s="41" t="str">
        <f>Calendario!M24</f>
        <v/>
      </c>
      <c r="J27" s="42"/>
      <c r="K27" s="41" t="str">
        <f>Calendario!N24</f>
        <v/>
      </c>
      <c r="L27" s="42"/>
      <c r="M27" s="41" t="str">
        <f>Calendario!O24</f>
        <v/>
      </c>
      <c r="N27" s="42"/>
    </row>
    <row r="28" spans="1:14" ht="12.75" customHeight="1">
      <c r="A28" s="208"/>
      <c r="B28" s="209"/>
      <c r="C28" s="208"/>
      <c r="D28" s="209"/>
      <c r="E28" s="208"/>
      <c r="F28" s="209"/>
      <c r="G28" s="208"/>
      <c r="H28" s="209"/>
      <c r="I28" s="208"/>
      <c r="J28" s="209"/>
      <c r="K28" s="208"/>
      <c r="L28" s="209"/>
      <c r="M28" s="208"/>
      <c r="N28" s="209"/>
    </row>
    <row r="29" spans="1:14" ht="12.75" customHeight="1">
      <c r="A29" s="299"/>
      <c r="B29" s="300"/>
      <c r="C29" s="299"/>
      <c r="D29" s="300"/>
      <c r="E29" s="299"/>
      <c r="F29" s="300"/>
      <c r="G29" s="272"/>
      <c r="H29" s="233"/>
      <c r="I29" s="272"/>
      <c r="J29" s="233"/>
      <c r="K29" s="208"/>
      <c r="L29" s="209"/>
      <c r="M29" s="208"/>
      <c r="N29" s="209"/>
    </row>
    <row r="30" spans="1:14" ht="12.75" customHeight="1">
      <c r="A30" s="280"/>
      <c r="B30" s="276"/>
      <c r="C30" s="280"/>
      <c r="D30" s="276"/>
      <c r="E30" s="280"/>
      <c r="F30" s="276"/>
      <c r="G30" s="272"/>
      <c r="H30" s="233"/>
      <c r="I30" s="272"/>
      <c r="J30" s="233"/>
      <c r="K30" s="208"/>
      <c r="L30" s="209"/>
      <c r="M30" s="208"/>
      <c r="N30" s="209"/>
    </row>
    <row r="31" spans="1:14" ht="12.75" customHeight="1">
      <c r="A31" s="212"/>
      <c r="B31" s="209"/>
      <c r="C31" s="212"/>
      <c r="D31" s="209"/>
      <c r="E31" s="212"/>
      <c r="F31" s="209"/>
      <c r="G31" s="212"/>
      <c r="H31" s="209"/>
      <c r="I31" s="212"/>
      <c r="J31" s="209"/>
      <c r="K31" s="212"/>
      <c r="L31" s="209"/>
      <c r="M31" s="212"/>
      <c r="N31" s="209"/>
    </row>
    <row r="32" spans="1:14" ht="12.75" customHeight="1">
      <c r="A32" s="210"/>
      <c r="B32" s="211"/>
      <c r="C32" s="210"/>
      <c r="D32" s="211"/>
      <c r="E32" s="210"/>
      <c r="F32" s="211"/>
      <c r="G32" s="210"/>
      <c r="H32" s="211"/>
      <c r="I32" s="210"/>
      <c r="J32" s="211"/>
      <c r="K32" s="210"/>
      <c r="L32" s="211"/>
      <c r="M32" s="210"/>
      <c r="N32" s="211"/>
    </row>
    <row r="33" spans="1:14" ht="18" customHeight="1">
      <c r="A33" s="41"/>
      <c r="B33" s="42"/>
      <c r="C33" s="41" t="str">
        <f>Calendario!J25</f>
        <v/>
      </c>
      <c r="D33" s="42"/>
      <c r="E33" s="48"/>
      <c r="F33" s="13"/>
      <c r="G33" s="49"/>
      <c r="H33" s="50"/>
      <c r="I33" s="51" t="s">
        <v>37</v>
      </c>
      <c r="J33" s="49"/>
      <c r="K33" s="49"/>
      <c r="L33" s="49"/>
      <c r="M33" s="49"/>
      <c r="N33" s="50"/>
    </row>
    <row r="34" spans="1:14" ht="12.75" customHeight="1">
      <c r="A34" s="208"/>
      <c r="B34" s="209"/>
      <c r="C34" s="208"/>
      <c r="D34" s="209"/>
      <c r="E34" s="9"/>
      <c r="F34" s="52"/>
      <c r="G34" s="52"/>
      <c r="H34" s="53"/>
      <c r="I34" s="54"/>
      <c r="J34" s="52"/>
      <c r="K34" s="52"/>
      <c r="L34" s="52"/>
      <c r="M34" s="52"/>
      <c r="N34" s="53"/>
    </row>
    <row r="35" spans="1:14" ht="12.75" customHeight="1">
      <c r="A35" s="208"/>
      <c r="B35" s="209"/>
      <c r="C35" s="208"/>
      <c r="D35" s="209"/>
      <c r="E35" s="9"/>
      <c r="F35" s="52"/>
      <c r="G35" s="52"/>
      <c r="H35" s="53"/>
      <c r="I35" s="54"/>
      <c r="J35" s="52"/>
      <c r="K35" s="52"/>
      <c r="L35" s="52"/>
      <c r="M35" s="52"/>
      <c r="N35" s="53"/>
    </row>
    <row r="36" spans="1:14" ht="12.75" customHeight="1">
      <c r="A36" s="208"/>
      <c r="B36" s="209"/>
      <c r="C36" s="208"/>
      <c r="D36" s="209"/>
      <c r="E36" s="9"/>
      <c r="F36" s="52"/>
      <c r="G36" s="52"/>
      <c r="H36" s="53"/>
      <c r="I36" s="54"/>
      <c r="J36" s="52"/>
      <c r="K36" s="52"/>
      <c r="L36" s="52"/>
      <c r="M36" s="52"/>
      <c r="N36" s="53"/>
    </row>
    <row r="37" spans="1:14" ht="12.75" customHeight="1">
      <c r="A37" s="212"/>
      <c r="B37" s="209"/>
      <c r="C37" s="212"/>
      <c r="D37" s="209"/>
      <c r="E37" s="9"/>
      <c r="F37" s="52"/>
      <c r="G37" s="52"/>
      <c r="H37" s="53"/>
      <c r="I37" s="54"/>
      <c r="J37" s="52"/>
      <c r="K37" s="52"/>
      <c r="L37" s="52"/>
      <c r="M37" s="251" t="s">
        <v>39</v>
      </c>
      <c r="N37" s="252"/>
    </row>
    <row r="38" spans="1:14" ht="12.75" customHeight="1">
      <c r="A38" s="210"/>
      <c r="B38" s="211"/>
      <c r="C38" s="244" t="s">
        <v>23</v>
      </c>
      <c r="D38" s="245"/>
      <c r="E38" s="55" t="s">
        <v>22</v>
      </c>
      <c r="F38" s="56"/>
      <c r="G38" s="56"/>
      <c r="H38" s="57" t="s">
        <v>23</v>
      </c>
      <c r="I38" s="58"/>
      <c r="J38" s="56"/>
      <c r="K38" s="246" t="s">
        <v>40</v>
      </c>
      <c r="L38" s="247"/>
      <c r="M38" s="247"/>
      <c r="N38" s="248"/>
    </row>
  </sheetData>
  <mergeCells count="188">
    <mergeCell ref="K38:N38"/>
    <mergeCell ref="M25:N25"/>
    <mergeCell ref="K23:L23"/>
    <mergeCell ref="I31:J31"/>
    <mergeCell ref="I8:J8"/>
    <mergeCell ref="G16:H16"/>
    <mergeCell ref="E24:F24"/>
    <mergeCell ref="C32:D32"/>
    <mergeCell ref="K8:L8"/>
    <mergeCell ref="I16:J16"/>
    <mergeCell ref="G24:H24"/>
    <mergeCell ref="E32:F32"/>
    <mergeCell ref="M37:N37"/>
    <mergeCell ref="K28:L28"/>
    <mergeCell ref="M20:N20"/>
    <mergeCell ref="M10:N10"/>
    <mergeCell ref="K18:L18"/>
    <mergeCell ref="I26:J26"/>
    <mergeCell ref="M11:N11"/>
    <mergeCell ref="K19:L19"/>
    <mergeCell ref="K20:L20"/>
    <mergeCell ref="I28:J28"/>
    <mergeCell ref="M12:N12"/>
    <mergeCell ref="C34:D34"/>
    <mergeCell ref="A1:G1"/>
    <mergeCell ref="M31:N31"/>
    <mergeCell ref="K16:L16"/>
    <mergeCell ref="M8:N8"/>
    <mergeCell ref="I24:J24"/>
    <mergeCell ref="G32:H32"/>
    <mergeCell ref="M30:N30"/>
    <mergeCell ref="K31:L31"/>
    <mergeCell ref="M23:N23"/>
    <mergeCell ref="C17:D17"/>
    <mergeCell ref="A25:B25"/>
    <mergeCell ref="M24:N24"/>
    <mergeCell ref="K32:L32"/>
    <mergeCell ref="M26:N26"/>
    <mergeCell ref="M28:N28"/>
    <mergeCell ref="K29:L29"/>
    <mergeCell ref="C22:D22"/>
    <mergeCell ref="A30:B30"/>
    <mergeCell ref="M29:N29"/>
    <mergeCell ref="K30:L30"/>
    <mergeCell ref="M22:N22"/>
    <mergeCell ref="K26:L26"/>
    <mergeCell ref="M18:N18"/>
    <mergeCell ref="M19:N19"/>
    <mergeCell ref="A38:B38"/>
    <mergeCell ref="M16:N16"/>
    <mergeCell ref="K24:L24"/>
    <mergeCell ref="I32:J32"/>
    <mergeCell ref="M32:N32"/>
    <mergeCell ref="K6:L6"/>
    <mergeCell ref="I14:J14"/>
    <mergeCell ref="G22:H22"/>
    <mergeCell ref="E30:F30"/>
    <mergeCell ref="C38:D38"/>
    <mergeCell ref="M17:N17"/>
    <mergeCell ref="K25:L25"/>
    <mergeCell ref="K22:L22"/>
    <mergeCell ref="I30:J30"/>
    <mergeCell ref="M14:N14"/>
    <mergeCell ref="C35:D35"/>
    <mergeCell ref="G19:H19"/>
    <mergeCell ref="K11:L11"/>
    <mergeCell ref="I19:J19"/>
    <mergeCell ref="C19:D19"/>
    <mergeCell ref="A35:B35"/>
    <mergeCell ref="M6:N6"/>
    <mergeCell ref="I22:J22"/>
    <mergeCell ref="G30:H30"/>
    <mergeCell ref="K5:L5"/>
    <mergeCell ref="I13:J13"/>
    <mergeCell ref="E29:F29"/>
    <mergeCell ref="C37:D37"/>
    <mergeCell ref="A19:B19"/>
    <mergeCell ref="C6:D6"/>
    <mergeCell ref="A14:B14"/>
    <mergeCell ref="C8:D8"/>
    <mergeCell ref="A16:B16"/>
    <mergeCell ref="E8:F8"/>
    <mergeCell ref="C16:D16"/>
    <mergeCell ref="A24:B24"/>
    <mergeCell ref="G8:H8"/>
    <mergeCell ref="K17:L17"/>
    <mergeCell ref="I25:J25"/>
    <mergeCell ref="E17:F17"/>
    <mergeCell ref="C25:D25"/>
    <mergeCell ref="A37:B37"/>
    <mergeCell ref="K14:L14"/>
    <mergeCell ref="A36:B36"/>
    <mergeCell ref="A32:B32"/>
    <mergeCell ref="A29:B29"/>
    <mergeCell ref="A20:B20"/>
    <mergeCell ref="A23:B23"/>
    <mergeCell ref="M5:N5"/>
    <mergeCell ref="A22:B22"/>
    <mergeCell ref="K4:L4"/>
    <mergeCell ref="I2:J2"/>
    <mergeCell ref="E18:F18"/>
    <mergeCell ref="C26:D26"/>
    <mergeCell ref="A34:B34"/>
    <mergeCell ref="G10:H10"/>
    <mergeCell ref="C36:D36"/>
    <mergeCell ref="I5:J5"/>
    <mergeCell ref="G13:H13"/>
    <mergeCell ref="C29:D29"/>
    <mergeCell ref="E16:F16"/>
    <mergeCell ref="C24:D24"/>
    <mergeCell ref="I6:J6"/>
    <mergeCell ref="G14:H14"/>
    <mergeCell ref="E22:F22"/>
    <mergeCell ref="C30:D30"/>
    <mergeCell ref="E19:F19"/>
    <mergeCell ref="I29:J29"/>
    <mergeCell ref="G29:H29"/>
    <mergeCell ref="C20:D20"/>
    <mergeCell ref="I18:J18"/>
    <mergeCell ref="G26:H26"/>
    <mergeCell ref="I4:J4"/>
    <mergeCell ref="A12:J12"/>
    <mergeCell ref="A6:B6"/>
    <mergeCell ref="C7:D7"/>
    <mergeCell ref="I17:J17"/>
    <mergeCell ref="H1:N1"/>
    <mergeCell ref="G7:H7"/>
    <mergeCell ref="C23:D23"/>
    <mergeCell ref="A31:B31"/>
    <mergeCell ref="I7:J7"/>
    <mergeCell ref="E23:F23"/>
    <mergeCell ref="C31:D31"/>
    <mergeCell ref="K7:L7"/>
    <mergeCell ref="G23:H23"/>
    <mergeCell ref="E31:F31"/>
    <mergeCell ref="M7:N7"/>
    <mergeCell ref="I23:J23"/>
    <mergeCell ref="G31:H31"/>
    <mergeCell ref="A8:B8"/>
    <mergeCell ref="K2:L2"/>
    <mergeCell ref="I10:J10"/>
    <mergeCell ref="G18:H18"/>
    <mergeCell ref="E26:F26"/>
    <mergeCell ref="M13:N13"/>
    <mergeCell ref="K13:L13"/>
    <mergeCell ref="E7:F7"/>
    <mergeCell ref="C28:D28"/>
    <mergeCell ref="G17:H17"/>
    <mergeCell ref="E10:F10"/>
    <mergeCell ref="C18:D18"/>
    <mergeCell ref="A26:B26"/>
    <mergeCell ref="C14:D14"/>
    <mergeCell ref="M2:N2"/>
    <mergeCell ref="A11:J11"/>
    <mergeCell ref="M4:N4"/>
    <mergeCell ref="K12:L12"/>
    <mergeCell ref="I20:J20"/>
    <mergeCell ref="G2:H2"/>
    <mergeCell ref="A4:B4"/>
    <mergeCell ref="G4:H4"/>
    <mergeCell ref="G6:H6"/>
    <mergeCell ref="E14:F14"/>
    <mergeCell ref="E4:F4"/>
    <mergeCell ref="K10:L10"/>
    <mergeCell ref="E20:F20"/>
    <mergeCell ref="A2:B2"/>
    <mergeCell ref="E2:F2"/>
    <mergeCell ref="C10:D10"/>
    <mergeCell ref="C2:D2"/>
    <mergeCell ref="A10:B10"/>
    <mergeCell ref="G20:H20"/>
    <mergeCell ref="E28:F28"/>
    <mergeCell ref="C4:D4"/>
    <mergeCell ref="C5:D5"/>
    <mergeCell ref="A13:B13"/>
    <mergeCell ref="E5:F5"/>
    <mergeCell ref="C13:D13"/>
    <mergeCell ref="A17:B17"/>
    <mergeCell ref="A28:B28"/>
    <mergeCell ref="A7:B7"/>
    <mergeCell ref="A18:B18"/>
    <mergeCell ref="A5:B5"/>
    <mergeCell ref="G5:H5"/>
    <mergeCell ref="E13:F13"/>
    <mergeCell ref="E6:F6"/>
    <mergeCell ref="E25:F25"/>
    <mergeCell ref="G28:H28"/>
    <mergeCell ref="G25:H25"/>
  </mergeCells>
  <hyperlinks>
    <hyperlink ref="K38" r:id="rId1"/>
  </hyperlinks>
  <pageMargins left="0.5" right="0.5" top="0.25" bottom="0.25" header="0.25" footer="0.25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8"/>
  <sheetViews>
    <sheetView showGridLines="0" zoomScale="85" zoomScaleNormal="85" zoomScalePageLayoutView="85" workbookViewId="0">
      <selection activeCell="C16" sqref="C16:D16"/>
    </sheetView>
  </sheetViews>
  <sheetFormatPr baseColWidth="10" defaultColWidth="9.1640625" defaultRowHeight="12.75" customHeight="1" x14ac:dyDescent="0"/>
  <cols>
    <col min="1" max="1" width="4.1640625" style="66" customWidth="1"/>
    <col min="2" max="2" width="13.6640625" style="66" customWidth="1"/>
    <col min="3" max="3" width="4.1640625" style="66" customWidth="1"/>
    <col min="4" max="4" width="13.6640625" style="66" customWidth="1"/>
    <col min="5" max="5" width="4.1640625" style="66" customWidth="1"/>
    <col min="6" max="6" width="13.6640625" style="66" customWidth="1"/>
    <col min="7" max="7" width="4.1640625" style="66" customWidth="1"/>
    <col min="8" max="8" width="13.6640625" style="66" customWidth="1"/>
    <col min="9" max="9" width="4.1640625" style="66" customWidth="1"/>
    <col min="10" max="10" width="13.6640625" style="66" customWidth="1"/>
    <col min="11" max="11" width="4.1640625" style="66" customWidth="1"/>
    <col min="12" max="12" width="13.6640625" style="66" customWidth="1"/>
    <col min="13" max="13" width="4.1640625" style="66" customWidth="1"/>
    <col min="14" max="14" width="13.6640625" style="66" customWidth="1"/>
    <col min="15" max="256" width="9.1640625" style="66" customWidth="1"/>
  </cols>
  <sheetData>
    <row r="1" spans="1:14" ht="50" customHeight="1">
      <c r="A1" s="225" t="str">
        <f>IF(Calendario!$Q$4="","",Calendario!$Q$4)</f>
        <v>Master en Educación Emocional, Social y de la Creatividad</v>
      </c>
      <c r="B1" s="226"/>
      <c r="C1" s="226"/>
      <c r="D1" s="226"/>
      <c r="E1" s="226"/>
      <c r="F1" s="226"/>
      <c r="G1" s="226"/>
      <c r="H1" s="222">
        <f>Calendario!Q18</f>
        <v>43160</v>
      </c>
      <c r="I1" s="222"/>
      <c r="J1" s="222"/>
      <c r="K1" s="222"/>
      <c r="L1" s="222"/>
      <c r="M1" s="222"/>
      <c r="N1" s="223"/>
    </row>
    <row r="2" spans="1:14" ht="15.75" customHeight="1">
      <c r="A2" s="215" t="str">
        <f>o!A2:B2</f>
        <v>lunes</v>
      </c>
      <c r="B2" s="216"/>
      <c r="C2" s="217" t="str">
        <f>o!C2:D2</f>
        <v>martes</v>
      </c>
      <c r="D2" s="216"/>
      <c r="E2" s="217" t="str">
        <f>o!E2:F2</f>
        <v>miércoles</v>
      </c>
      <c r="F2" s="216"/>
      <c r="G2" s="217" t="str">
        <f>o!G2:H2</f>
        <v>jueves</v>
      </c>
      <c r="H2" s="216"/>
      <c r="I2" s="217" t="str">
        <f>o!I2:J2</f>
        <v>viernes</v>
      </c>
      <c r="J2" s="216"/>
      <c r="K2" s="217" t="str">
        <f>o!K2:L2</f>
        <v>sábado</v>
      </c>
      <c r="L2" s="216"/>
      <c r="M2" s="217" t="str">
        <f>o!M2:N2</f>
        <v>domingo</v>
      </c>
      <c r="N2" s="224"/>
    </row>
    <row r="3" spans="1:14" ht="18" customHeight="1">
      <c r="A3" s="41" t="str">
        <f>Calendario!Q20</f>
        <v/>
      </c>
      <c r="B3" s="42"/>
      <c r="C3" s="41" t="str">
        <f>Calendario!R20</f>
        <v/>
      </c>
      <c r="D3" s="42"/>
      <c r="E3" s="41" t="str">
        <f>Calendario!S20</f>
        <v/>
      </c>
      <c r="F3" s="42"/>
      <c r="G3" s="43">
        <f>Calendario!T20</f>
        <v>43160</v>
      </c>
      <c r="H3" s="42"/>
      <c r="I3" s="43">
        <f>Calendario!U20</f>
        <v>43161</v>
      </c>
      <c r="J3" s="42"/>
      <c r="K3" s="43">
        <f>Calendario!V20</f>
        <v>43162</v>
      </c>
      <c r="L3" s="42"/>
      <c r="M3" s="43">
        <f>Calendario!W20</f>
        <v>43163</v>
      </c>
      <c r="N3" s="42"/>
    </row>
    <row r="4" spans="1:14" ht="12.75" customHeight="1">
      <c r="A4" s="208"/>
      <c r="B4" s="209"/>
      <c r="C4" s="208"/>
      <c r="D4" s="209"/>
      <c r="E4" s="208"/>
      <c r="F4" s="209"/>
      <c r="G4" s="208"/>
      <c r="H4" s="209"/>
      <c r="I4" s="208"/>
      <c r="J4" s="209"/>
      <c r="K4" s="208"/>
      <c r="L4" s="209"/>
      <c r="M4" s="208"/>
      <c r="N4" s="209"/>
    </row>
    <row r="5" spans="1:14" ht="12.75" customHeight="1">
      <c r="A5" s="208"/>
      <c r="B5" s="209"/>
      <c r="C5" s="208"/>
      <c r="D5" s="209"/>
      <c r="E5" s="208"/>
      <c r="F5" s="209"/>
      <c r="G5" s="208"/>
      <c r="H5" s="209"/>
      <c r="I5" s="208"/>
      <c r="J5" s="209"/>
      <c r="K5" s="208"/>
      <c r="L5" s="209"/>
      <c r="M5" s="208"/>
      <c r="N5" s="209"/>
    </row>
    <row r="6" spans="1:14" ht="12.75" customHeight="1">
      <c r="A6" s="208"/>
      <c r="B6" s="209"/>
      <c r="C6" s="208"/>
      <c r="D6" s="209"/>
      <c r="E6" s="208"/>
      <c r="F6" s="209"/>
      <c r="G6" s="208"/>
      <c r="H6" s="209"/>
      <c r="I6" s="208"/>
      <c r="J6" s="209"/>
      <c r="K6" s="208"/>
      <c r="L6" s="209"/>
      <c r="M6" s="208"/>
      <c r="N6" s="209"/>
    </row>
    <row r="7" spans="1:14" ht="12.75" customHeight="1">
      <c r="A7" s="212"/>
      <c r="B7" s="209"/>
      <c r="C7" s="212"/>
      <c r="D7" s="209"/>
      <c r="E7" s="212"/>
      <c r="F7" s="209"/>
      <c r="G7" s="212"/>
      <c r="H7" s="209"/>
      <c r="I7" s="212"/>
      <c r="J7" s="209"/>
      <c r="K7" s="212"/>
      <c r="L7" s="209"/>
      <c r="M7" s="212"/>
      <c r="N7" s="209"/>
    </row>
    <row r="8" spans="1:14" ht="12.75" customHeight="1">
      <c r="A8" s="210"/>
      <c r="B8" s="211"/>
      <c r="C8" s="210"/>
      <c r="D8" s="211"/>
      <c r="E8" s="210"/>
      <c r="F8" s="211"/>
      <c r="G8" s="210"/>
      <c r="H8" s="211"/>
      <c r="I8" s="210"/>
      <c r="J8" s="211"/>
      <c r="K8" s="210"/>
      <c r="L8" s="211"/>
      <c r="M8" s="210"/>
      <c r="N8" s="211"/>
    </row>
    <row r="9" spans="1:14" ht="18" customHeight="1">
      <c r="A9" s="43">
        <f>Calendario!Q21</f>
        <v>43164</v>
      </c>
      <c r="B9" s="42"/>
      <c r="C9" s="43">
        <f>Calendario!R21</f>
        <v>43165</v>
      </c>
      <c r="D9" s="42"/>
      <c r="E9" s="43">
        <f>Calendario!S21</f>
        <v>43166</v>
      </c>
      <c r="F9" s="42"/>
      <c r="G9" s="43">
        <f>Calendario!T21</f>
        <v>43167</v>
      </c>
      <c r="H9" s="42"/>
      <c r="I9" s="43">
        <f>Calendario!U21</f>
        <v>43168</v>
      </c>
      <c r="J9" s="42"/>
      <c r="K9" s="43">
        <f>Calendario!V21</f>
        <v>43169</v>
      </c>
      <c r="L9" s="42"/>
      <c r="M9" s="43">
        <f>Calendario!W21</f>
        <v>43170</v>
      </c>
      <c r="N9" s="42"/>
    </row>
    <row r="10" spans="1:14" ht="12.75" customHeight="1">
      <c r="A10" s="208"/>
      <c r="B10" s="209"/>
      <c r="C10" s="208"/>
      <c r="D10" s="209"/>
      <c r="E10" s="208"/>
      <c r="F10" s="209"/>
      <c r="G10" s="208"/>
      <c r="H10" s="209"/>
      <c r="I10" s="208"/>
      <c r="J10" s="209"/>
      <c r="K10" s="208"/>
      <c r="L10" s="209"/>
      <c r="M10" s="208"/>
      <c r="N10" s="209"/>
    </row>
    <row r="11" spans="1:14" ht="12.75" customHeight="1">
      <c r="A11" s="309" t="s">
        <v>215</v>
      </c>
      <c r="B11" s="325"/>
      <c r="C11" s="325"/>
      <c r="D11" s="325"/>
      <c r="E11" s="325"/>
      <c r="F11" s="325"/>
      <c r="G11" s="325"/>
      <c r="H11" s="325"/>
      <c r="I11" s="325"/>
      <c r="J11" s="300"/>
      <c r="K11" s="208"/>
      <c r="L11" s="209"/>
      <c r="M11" s="208"/>
      <c r="N11" s="209"/>
    </row>
    <row r="12" spans="1:14" ht="12.75" customHeight="1">
      <c r="A12" s="208"/>
      <c r="B12" s="209"/>
      <c r="C12" s="208"/>
      <c r="D12" s="209"/>
      <c r="E12" s="208"/>
      <c r="F12" s="209"/>
      <c r="G12" s="208"/>
      <c r="H12" s="209"/>
      <c r="I12" s="208"/>
      <c r="J12" s="209"/>
      <c r="K12" s="208"/>
      <c r="L12" s="209"/>
      <c r="M12" s="208"/>
      <c r="N12" s="209"/>
    </row>
    <row r="13" spans="1:14" ht="12.75" customHeight="1">
      <c r="A13" s="212"/>
      <c r="B13" s="209"/>
      <c r="C13" s="212"/>
      <c r="D13" s="209"/>
      <c r="E13" s="212"/>
      <c r="F13" s="209"/>
      <c r="G13" s="212"/>
      <c r="H13" s="209"/>
      <c r="I13" s="212"/>
      <c r="J13" s="209"/>
      <c r="K13" s="212"/>
      <c r="L13" s="209"/>
      <c r="M13" s="212"/>
      <c r="N13" s="209"/>
    </row>
    <row r="14" spans="1:14" ht="12.75" customHeight="1">
      <c r="A14" s="210"/>
      <c r="B14" s="211"/>
      <c r="C14" s="210"/>
      <c r="D14" s="211"/>
      <c r="E14" s="210"/>
      <c r="F14" s="211"/>
      <c r="G14" s="210"/>
      <c r="H14" s="211"/>
      <c r="I14" s="210"/>
      <c r="J14" s="211"/>
      <c r="K14" s="210"/>
      <c r="L14" s="211"/>
      <c r="M14" s="210"/>
      <c r="N14" s="211"/>
    </row>
    <row r="15" spans="1:14" ht="18" customHeight="1">
      <c r="A15" s="43">
        <f>Calendario!Q22</f>
        <v>12</v>
      </c>
      <c r="B15" s="42"/>
      <c r="C15" s="43">
        <f>Calendario!R22</f>
        <v>43172</v>
      </c>
      <c r="D15" s="42"/>
      <c r="E15" s="43" t="str">
        <f>Calendario!S22</f>
        <v>14</v>
      </c>
      <c r="F15" s="42"/>
      <c r="G15" s="43">
        <f>Calendario!T22</f>
        <v>15</v>
      </c>
      <c r="H15" s="42"/>
      <c r="I15" s="43">
        <f>Calendario!U22</f>
        <v>16</v>
      </c>
      <c r="J15" s="42"/>
      <c r="K15" s="43">
        <f>Calendario!V22</f>
        <v>43176</v>
      </c>
      <c r="L15" s="42"/>
      <c r="M15" s="43">
        <f>Calendario!W22</f>
        <v>43177</v>
      </c>
      <c r="N15" s="42"/>
    </row>
    <row r="16" spans="1:14" ht="12.75" customHeight="1">
      <c r="A16" s="208"/>
      <c r="B16" s="209"/>
      <c r="C16" s="208"/>
      <c r="D16" s="209"/>
      <c r="E16" s="208"/>
      <c r="F16" s="209"/>
      <c r="G16" s="208"/>
      <c r="H16" s="209"/>
      <c r="I16" s="208"/>
      <c r="J16" s="209"/>
      <c r="K16" s="208"/>
      <c r="L16" s="209"/>
      <c r="M16" s="208"/>
      <c r="N16" s="209"/>
    </row>
    <row r="17" spans="1:14" ht="12.75" customHeight="1">
      <c r="A17" s="315" t="s">
        <v>249</v>
      </c>
      <c r="B17" s="322"/>
      <c r="C17" s="208"/>
      <c r="D17" s="209"/>
      <c r="E17" s="281" t="s">
        <v>50</v>
      </c>
      <c r="F17" s="300"/>
      <c r="G17" s="281" t="s">
        <v>50</v>
      </c>
      <c r="H17" s="300"/>
      <c r="I17" s="253" t="s">
        <v>51</v>
      </c>
      <c r="J17" s="254"/>
      <c r="K17" s="208"/>
      <c r="L17" s="209"/>
      <c r="M17" s="208"/>
      <c r="N17" s="209"/>
    </row>
    <row r="18" spans="1:14" ht="12.75" customHeight="1">
      <c r="A18" s="212" t="s">
        <v>28</v>
      </c>
      <c r="B18" s="209"/>
      <c r="C18" s="208"/>
      <c r="D18" s="209"/>
      <c r="E18" s="212" t="s">
        <v>29</v>
      </c>
      <c r="F18" s="209"/>
      <c r="G18" s="212" t="s">
        <v>29</v>
      </c>
      <c r="H18" s="209"/>
      <c r="I18" s="212" t="s">
        <v>29</v>
      </c>
      <c r="J18" s="209"/>
      <c r="K18" s="208"/>
      <c r="L18" s="209"/>
      <c r="M18" s="208"/>
      <c r="N18" s="209"/>
    </row>
    <row r="19" spans="1:14" ht="12.75" customHeight="1">
      <c r="A19" s="75"/>
      <c r="B19" s="75"/>
      <c r="C19" s="212"/>
      <c r="D19" s="262"/>
      <c r="E19" s="316"/>
      <c r="F19" s="317"/>
      <c r="G19" s="316"/>
      <c r="H19" s="317"/>
      <c r="I19" s="316"/>
      <c r="J19" s="233"/>
      <c r="K19" s="212"/>
      <c r="L19" s="209"/>
      <c r="M19" s="212"/>
      <c r="N19" s="209"/>
    </row>
    <row r="20" spans="1:14" ht="12.75" customHeight="1">
      <c r="A20" s="210"/>
      <c r="B20" s="211"/>
      <c r="C20" s="210"/>
      <c r="D20" s="211"/>
      <c r="E20" s="319"/>
      <c r="F20" s="320"/>
      <c r="G20" s="319"/>
      <c r="H20" s="320"/>
      <c r="I20" s="210"/>
      <c r="J20" s="211"/>
      <c r="K20" s="210"/>
      <c r="L20" s="211"/>
      <c r="M20" s="210"/>
      <c r="N20" s="211"/>
    </row>
    <row r="21" spans="1:14" ht="18" customHeight="1">
      <c r="A21" s="43" t="str">
        <f>Calendario!Q23</f>
        <v>19</v>
      </c>
      <c r="B21" s="42"/>
      <c r="C21" s="43" t="str">
        <f>Calendario!R23</f>
        <v>20</v>
      </c>
      <c r="D21" s="42"/>
      <c r="E21" s="43" t="str">
        <f>Calendario!S23</f>
        <v>21</v>
      </c>
      <c r="F21" s="42"/>
      <c r="G21" s="43" t="str">
        <f>Calendario!T23</f>
        <v>22</v>
      </c>
      <c r="H21" s="42"/>
      <c r="I21" s="43">
        <f>Calendario!U23</f>
        <v>43182</v>
      </c>
      <c r="J21" s="42"/>
      <c r="K21" s="43">
        <f>Calendario!V23</f>
        <v>43183</v>
      </c>
      <c r="L21" s="42"/>
      <c r="M21" s="43">
        <f>Calendario!W23</f>
        <v>43184</v>
      </c>
      <c r="N21" s="42"/>
    </row>
    <row r="22" spans="1:14" ht="12.75" customHeight="1">
      <c r="A22" s="208"/>
      <c r="B22" s="209"/>
      <c r="C22" s="323"/>
      <c r="D22" s="324"/>
      <c r="E22" s="218" t="s">
        <v>25</v>
      </c>
      <c r="F22" s="219"/>
      <c r="G22" s="218" t="s">
        <v>25</v>
      </c>
      <c r="H22" s="219"/>
      <c r="I22" s="218"/>
      <c r="J22" s="219"/>
      <c r="K22" s="218"/>
      <c r="L22" s="219"/>
      <c r="M22" s="208"/>
      <c r="N22" s="209"/>
    </row>
    <row r="23" spans="1:14" ht="12.75" customHeight="1">
      <c r="A23" s="315" t="s">
        <v>52</v>
      </c>
      <c r="B23" s="322"/>
      <c r="C23" s="313" t="s">
        <v>52</v>
      </c>
      <c r="D23" s="314"/>
      <c r="E23" s="281" t="s">
        <v>54</v>
      </c>
      <c r="F23" s="300"/>
      <c r="G23" s="281" t="s">
        <v>54</v>
      </c>
      <c r="H23" s="300"/>
      <c r="I23" s="212"/>
      <c r="J23" s="209"/>
      <c r="K23" s="212"/>
      <c r="L23" s="209"/>
      <c r="M23" s="208"/>
      <c r="N23" s="209"/>
    </row>
    <row r="24" spans="1:14" ht="12.75" customHeight="1">
      <c r="A24" s="212" t="s">
        <v>28</v>
      </c>
      <c r="B24" s="209"/>
      <c r="C24" s="109"/>
      <c r="D24" s="103"/>
      <c r="E24" s="212" t="s">
        <v>28</v>
      </c>
      <c r="F24" s="209"/>
      <c r="G24" s="212" t="s">
        <v>28</v>
      </c>
      <c r="H24" s="209"/>
      <c r="I24" s="212"/>
      <c r="J24" s="209"/>
      <c r="K24" s="212"/>
      <c r="L24" s="209"/>
      <c r="M24" s="208"/>
      <c r="N24" s="209"/>
    </row>
    <row r="25" spans="1:14" ht="12.75" customHeight="1">
      <c r="A25" s="218" t="s">
        <v>25</v>
      </c>
      <c r="B25" s="326"/>
      <c r="C25" s="263" t="s">
        <v>29</v>
      </c>
      <c r="D25" s="264"/>
      <c r="E25" s="318" t="s">
        <v>216</v>
      </c>
      <c r="F25" s="219"/>
      <c r="G25" s="218"/>
      <c r="H25" s="219"/>
      <c r="I25" s="218"/>
      <c r="J25" s="219"/>
      <c r="K25" s="218"/>
      <c r="L25" s="219"/>
      <c r="M25" s="212"/>
      <c r="N25" s="209"/>
    </row>
    <row r="26" spans="1:14" ht="12.75" customHeight="1">
      <c r="A26" s="213"/>
      <c r="B26" s="214"/>
      <c r="C26" s="213"/>
      <c r="D26" s="214"/>
      <c r="E26" s="213"/>
      <c r="F26" s="214"/>
      <c r="G26" s="213"/>
      <c r="H26" s="214"/>
      <c r="I26" s="210"/>
      <c r="J26" s="211"/>
      <c r="K26" s="210"/>
      <c r="L26" s="211"/>
      <c r="M26" s="210"/>
      <c r="N26" s="211"/>
    </row>
    <row r="27" spans="1:14" ht="18" customHeight="1">
      <c r="A27" s="43" t="str">
        <f>Calendario!Q24</f>
        <v>26</v>
      </c>
      <c r="B27" s="42"/>
      <c r="C27" s="43" t="str">
        <f>Calendario!R24</f>
        <v>27</v>
      </c>
      <c r="D27" s="42"/>
      <c r="E27" s="43">
        <f>Calendario!S24</f>
        <v>43187</v>
      </c>
      <c r="F27" s="42"/>
      <c r="G27" s="43">
        <f>Calendario!T24</f>
        <v>43188</v>
      </c>
      <c r="H27" s="42"/>
      <c r="I27" s="43">
        <f>Calendario!U24</f>
        <v>43189</v>
      </c>
      <c r="J27" s="42"/>
      <c r="K27" s="43">
        <f>Calendario!V24</f>
        <v>43190</v>
      </c>
      <c r="L27" s="42"/>
      <c r="M27" s="41" t="str">
        <f>Calendario!W24</f>
        <v/>
      </c>
      <c r="N27" s="42"/>
    </row>
    <row r="28" spans="1:14" ht="12.75" customHeight="1">
      <c r="A28" s="208"/>
      <c r="B28" s="209"/>
      <c r="C28" s="208"/>
      <c r="D28" s="209"/>
      <c r="E28" s="208"/>
      <c r="F28" s="209"/>
      <c r="G28" s="208"/>
      <c r="H28" s="209"/>
      <c r="I28" s="208"/>
      <c r="J28" s="209"/>
      <c r="K28" s="208"/>
      <c r="L28" s="209"/>
      <c r="M28" s="208"/>
      <c r="N28" s="209"/>
    </row>
    <row r="29" spans="1:14" ht="12.75" customHeight="1">
      <c r="A29" s="315" t="s">
        <v>55</v>
      </c>
      <c r="B29" s="321"/>
      <c r="C29" s="315" t="s">
        <v>55</v>
      </c>
      <c r="D29" s="314"/>
      <c r="E29" s="208"/>
      <c r="F29" s="209"/>
      <c r="G29" s="255" t="s">
        <v>213</v>
      </c>
      <c r="H29" s="256"/>
      <c r="I29" s="256"/>
      <c r="J29" s="256"/>
      <c r="K29" s="9"/>
      <c r="L29" s="5"/>
      <c r="M29" s="5"/>
      <c r="N29" s="6"/>
    </row>
    <row r="30" spans="1:14" ht="12.75" customHeight="1">
      <c r="A30" s="212" t="s">
        <v>28</v>
      </c>
      <c r="B30" s="209"/>
      <c r="C30" s="212" t="s">
        <v>28</v>
      </c>
      <c r="D30" s="209"/>
      <c r="E30" s="208"/>
      <c r="F30" s="209"/>
      <c r="G30" s="208"/>
      <c r="H30" s="209"/>
      <c r="I30" s="208"/>
      <c r="J30" s="209"/>
      <c r="K30" s="9"/>
      <c r="L30" s="5"/>
      <c r="M30" s="5"/>
      <c r="N30" s="6"/>
    </row>
    <row r="31" spans="1:14" ht="12.75" customHeight="1">
      <c r="A31" s="238"/>
      <c r="B31" s="233"/>
      <c r="C31" s="238"/>
      <c r="D31" s="233"/>
      <c r="E31" s="212"/>
      <c r="F31" s="209"/>
      <c r="G31" s="212"/>
      <c r="H31" s="209"/>
      <c r="I31" s="212"/>
      <c r="J31" s="209"/>
      <c r="K31" s="212"/>
      <c r="L31" s="209"/>
      <c r="M31" s="212"/>
      <c r="N31" s="209"/>
    </row>
    <row r="32" spans="1:14" ht="12.75" customHeight="1">
      <c r="A32" s="210"/>
      <c r="B32" s="211"/>
      <c r="C32" s="210"/>
      <c r="D32" s="211"/>
      <c r="E32" s="210"/>
      <c r="F32" s="211"/>
      <c r="G32" s="210"/>
      <c r="H32" s="211"/>
      <c r="I32" s="210"/>
      <c r="J32" s="211"/>
      <c r="K32" s="210"/>
      <c r="L32" s="211"/>
      <c r="M32" s="210"/>
      <c r="N32" s="211"/>
    </row>
    <row r="33" spans="1:14" ht="18" customHeight="1">
      <c r="A33" s="41" t="str">
        <f>Calendario!Q25</f>
        <v/>
      </c>
      <c r="B33" s="42"/>
      <c r="C33" s="41" t="str">
        <f>Calendario!R25</f>
        <v/>
      </c>
      <c r="D33" s="42"/>
      <c r="E33" s="48"/>
      <c r="F33" s="13"/>
      <c r="G33" s="49"/>
      <c r="H33" s="50"/>
      <c r="I33" s="51" t="s">
        <v>37</v>
      </c>
      <c r="J33" s="49"/>
      <c r="K33" s="49"/>
      <c r="L33" s="49"/>
      <c r="M33" s="49"/>
      <c r="N33" s="50"/>
    </row>
    <row r="34" spans="1:14" ht="12.75" customHeight="1">
      <c r="A34" s="208"/>
      <c r="B34" s="209"/>
      <c r="C34" s="9"/>
      <c r="D34" s="44"/>
      <c r="E34" s="9"/>
      <c r="F34" s="52"/>
      <c r="G34" s="52"/>
      <c r="H34" s="53"/>
      <c r="I34" s="54"/>
      <c r="J34" s="52"/>
      <c r="K34" s="52"/>
      <c r="L34" s="52"/>
      <c r="M34" s="52"/>
      <c r="N34" s="53"/>
    </row>
    <row r="35" spans="1:14" ht="12.75" customHeight="1">
      <c r="A35" s="208"/>
      <c r="B35" s="209"/>
      <c r="C35" s="9"/>
      <c r="D35" s="44"/>
      <c r="E35" s="9"/>
      <c r="F35" s="52"/>
      <c r="G35" s="52"/>
      <c r="H35" s="53"/>
      <c r="I35" s="54"/>
      <c r="J35" s="52"/>
      <c r="K35" s="52"/>
      <c r="L35" s="52"/>
      <c r="M35" s="52"/>
      <c r="N35" s="53"/>
    </row>
    <row r="36" spans="1:14" ht="12.75" customHeight="1">
      <c r="A36" s="208"/>
      <c r="B36" s="209"/>
      <c r="C36" s="9"/>
      <c r="D36" s="44"/>
      <c r="E36" s="9"/>
      <c r="F36" s="52"/>
      <c r="G36" s="52"/>
      <c r="H36" s="53"/>
      <c r="I36" s="54"/>
      <c r="J36" s="52"/>
      <c r="K36" s="52"/>
      <c r="L36" s="52"/>
      <c r="M36" s="52"/>
      <c r="N36" s="53"/>
    </row>
    <row r="37" spans="1:14" ht="12.75" customHeight="1">
      <c r="A37" s="212"/>
      <c r="B37" s="209"/>
      <c r="C37" s="212"/>
      <c r="D37" s="209"/>
      <c r="E37" s="9"/>
      <c r="F37" s="52"/>
      <c r="G37" s="52"/>
      <c r="H37" s="53"/>
      <c r="I37" s="54"/>
      <c r="J37" s="52"/>
      <c r="K37" s="52"/>
      <c r="L37" s="52"/>
      <c r="M37" s="251" t="s">
        <v>39</v>
      </c>
      <c r="N37" s="252"/>
    </row>
    <row r="38" spans="1:14" ht="12.75" customHeight="1">
      <c r="A38" s="210"/>
      <c r="B38" s="211"/>
      <c r="C38" s="244" t="s">
        <v>23</v>
      </c>
      <c r="D38" s="245"/>
      <c r="E38" s="55" t="s">
        <v>22</v>
      </c>
      <c r="F38" s="56"/>
      <c r="G38" s="56"/>
      <c r="H38" s="57" t="s">
        <v>23</v>
      </c>
      <c r="I38" s="58"/>
      <c r="J38" s="56"/>
      <c r="K38" s="246" t="s">
        <v>40</v>
      </c>
      <c r="L38" s="247"/>
      <c r="M38" s="247"/>
      <c r="N38" s="248"/>
    </row>
  </sheetData>
  <mergeCells count="182">
    <mergeCell ref="E2:F2"/>
    <mergeCell ref="A16:B16"/>
    <mergeCell ref="C8:D8"/>
    <mergeCell ref="I17:J17"/>
    <mergeCell ref="K38:N38"/>
    <mergeCell ref="A25:B25"/>
    <mergeCell ref="M37:N37"/>
    <mergeCell ref="C31:D31"/>
    <mergeCell ref="I7:J7"/>
    <mergeCell ref="E23:F23"/>
    <mergeCell ref="I25:J25"/>
    <mergeCell ref="K17:L17"/>
    <mergeCell ref="A10:B10"/>
    <mergeCell ref="C20:D20"/>
    <mergeCell ref="E12:F12"/>
    <mergeCell ref="A36:B36"/>
    <mergeCell ref="A38:B38"/>
    <mergeCell ref="C30:D30"/>
    <mergeCell ref="E22:F22"/>
    <mergeCell ref="G14:H14"/>
    <mergeCell ref="M32:N32"/>
    <mergeCell ref="M31:N31"/>
    <mergeCell ref="M23:N23"/>
    <mergeCell ref="C6:D6"/>
    <mergeCell ref="A13:B13"/>
    <mergeCell ref="C5:D5"/>
    <mergeCell ref="C13:D13"/>
    <mergeCell ref="E5:F5"/>
    <mergeCell ref="K19:L19"/>
    <mergeCell ref="M11:N11"/>
    <mergeCell ref="A12:B12"/>
    <mergeCell ref="M7:N7"/>
    <mergeCell ref="K7:L7"/>
    <mergeCell ref="A11:J11"/>
    <mergeCell ref="A17:B17"/>
    <mergeCell ref="A18:B18"/>
    <mergeCell ref="C10:D10"/>
    <mergeCell ref="C12:D12"/>
    <mergeCell ref="K6:L6"/>
    <mergeCell ref="A6:B6"/>
    <mergeCell ref="M16:N16"/>
    <mergeCell ref="M17:N17"/>
    <mergeCell ref="I6:J6"/>
    <mergeCell ref="E17:F17"/>
    <mergeCell ref="K2:L2"/>
    <mergeCell ref="G26:H26"/>
    <mergeCell ref="I18:J18"/>
    <mergeCell ref="K10:L10"/>
    <mergeCell ref="A2:B2"/>
    <mergeCell ref="C19:D19"/>
    <mergeCell ref="C4:D4"/>
    <mergeCell ref="C2:D2"/>
    <mergeCell ref="G32:H32"/>
    <mergeCell ref="K16:L16"/>
    <mergeCell ref="I24:J24"/>
    <mergeCell ref="A5:B5"/>
    <mergeCell ref="I19:J19"/>
    <mergeCell ref="K11:L11"/>
    <mergeCell ref="A4:B4"/>
    <mergeCell ref="E4:F4"/>
    <mergeCell ref="A20:B20"/>
    <mergeCell ref="E32:F32"/>
    <mergeCell ref="I16:J16"/>
    <mergeCell ref="K8:L8"/>
    <mergeCell ref="I32:J32"/>
    <mergeCell ref="G19:H19"/>
    <mergeCell ref="K31:L31"/>
    <mergeCell ref="A14:B14"/>
    <mergeCell ref="H1:N1"/>
    <mergeCell ref="M28:N28"/>
    <mergeCell ref="G4:H4"/>
    <mergeCell ref="G2:H2"/>
    <mergeCell ref="A1:G1"/>
    <mergeCell ref="K12:L12"/>
    <mergeCell ref="M4:N4"/>
    <mergeCell ref="I28:J28"/>
    <mergeCell ref="K20:L20"/>
    <mergeCell ref="M12:N12"/>
    <mergeCell ref="K28:L28"/>
    <mergeCell ref="M20:N20"/>
    <mergeCell ref="K4:L4"/>
    <mergeCell ref="M19:N19"/>
    <mergeCell ref="K26:L26"/>
    <mergeCell ref="M18:N18"/>
    <mergeCell ref="G17:H17"/>
    <mergeCell ref="G28:H28"/>
    <mergeCell ref="G25:H25"/>
    <mergeCell ref="K23:L23"/>
    <mergeCell ref="M2:N2"/>
    <mergeCell ref="M25:N25"/>
    <mergeCell ref="G18:H18"/>
    <mergeCell ref="I10:J10"/>
    <mergeCell ref="K5:L5"/>
    <mergeCell ref="G30:H30"/>
    <mergeCell ref="K14:L14"/>
    <mergeCell ref="M6:N6"/>
    <mergeCell ref="I22:J22"/>
    <mergeCell ref="K13:L13"/>
    <mergeCell ref="M5:N5"/>
    <mergeCell ref="I26:J26"/>
    <mergeCell ref="K18:L18"/>
    <mergeCell ref="M10:N10"/>
    <mergeCell ref="M13:N13"/>
    <mergeCell ref="M26:N26"/>
    <mergeCell ref="G20:H20"/>
    <mergeCell ref="M24:N24"/>
    <mergeCell ref="M22:N22"/>
    <mergeCell ref="I20:J20"/>
    <mergeCell ref="K24:L24"/>
    <mergeCell ref="G16:H16"/>
    <mergeCell ref="I23:J23"/>
    <mergeCell ref="I2:J2"/>
    <mergeCell ref="C28:D28"/>
    <mergeCell ref="E20:F20"/>
    <mergeCell ref="G12:H12"/>
    <mergeCell ref="I4:J4"/>
    <mergeCell ref="A29:B29"/>
    <mergeCell ref="E13:F13"/>
    <mergeCell ref="G5:H5"/>
    <mergeCell ref="A23:B23"/>
    <mergeCell ref="A28:B28"/>
    <mergeCell ref="I12:J12"/>
    <mergeCell ref="E7:F7"/>
    <mergeCell ref="A22:B22"/>
    <mergeCell ref="C14:D14"/>
    <mergeCell ref="E6:F6"/>
    <mergeCell ref="C17:D17"/>
    <mergeCell ref="I5:J5"/>
    <mergeCell ref="E14:F14"/>
    <mergeCell ref="C22:D22"/>
    <mergeCell ref="G6:H6"/>
    <mergeCell ref="E29:F29"/>
    <mergeCell ref="I13:J13"/>
    <mergeCell ref="E28:F28"/>
    <mergeCell ref="E18:F18"/>
    <mergeCell ref="A37:B37"/>
    <mergeCell ref="A35:B35"/>
    <mergeCell ref="C25:D25"/>
    <mergeCell ref="E19:F19"/>
    <mergeCell ref="K22:L22"/>
    <mergeCell ref="M14:N14"/>
    <mergeCell ref="G13:H13"/>
    <mergeCell ref="C18:D18"/>
    <mergeCell ref="E10:F10"/>
    <mergeCell ref="E25:F25"/>
    <mergeCell ref="C16:D16"/>
    <mergeCell ref="A34:B34"/>
    <mergeCell ref="G10:H10"/>
    <mergeCell ref="A30:B30"/>
    <mergeCell ref="I30:J30"/>
    <mergeCell ref="C37:D37"/>
    <mergeCell ref="C26:D26"/>
    <mergeCell ref="K32:L32"/>
    <mergeCell ref="C32:D32"/>
    <mergeCell ref="G31:H31"/>
    <mergeCell ref="M8:N8"/>
    <mergeCell ref="G24:H24"/>
    <mergeCell ref="I31:J31"/>
    <mergeCell ref="K25:L25"/>
    <mergeCell ref="C38:D38"/>
    <mergeCell ref="G22:H22"/>
    <mergeCell ref="I14:J14"/>
    <mergeCell ref="I8:J8"/>
    <mergeCell ref="E24:F24"/>
    <mergeCell ref="E31:F31"/>
    <mergeCell ref="G23:H23"/>
    <mergeCell ref="G7:H7"/>
    <mergeCell ref="A32:B32"/>
    <mergeCell ref="E16:F16"/>
    <mergeCell ref="G8:H8"/>
    <mergeCell ref="C23:D23"/>
    <mergeCell ref="G29:J29"/>
    <mergeCell ref="E8:F8"/>
    <mergeCell ref="A24:B24"/>
    <mergeCell ref="E26:F26"/>
    <mergeCell ref="A7:B7"/>
    <mergeCell ref="C7:D7"/>
    <mergeCell ref="C29:D29"/>
    <mergeCell ref="A26:B26"/>
    <mergeCell ref="E30:F30"/>
    <mergeCell ref="A8:B8"/>
    <mergeCell ref="A31:B31"/>
  </mergeCells>
  <hyperlinks>
    <hyperlink ref="K38" r:id="rId1"/>
  </hyperlinks>
  <pageMargins left="0.5" right="0.5" top="0.25" bottom="0.25" header="0.25" footer="0.25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8"/>
  <sheetViews>
    <sheetView showGridLines="0" topLeftCell="A4" zoomScale="85" zoomScaleNormal="85" zoomScalePageLayoutView="85" workbookViewId="0">
      <selection activeCell="A11" sqref="A11:J11"/>
    </sheetView>
  </sheetViews>
  <sheetFormatPr baseColWidth="10" defaultColWidth="9.1640625" defaultRowHeight="12.75" customHeight="1" x14ac:dyDescent="0"/>
  <cols>
    <col min="1" max="1" width="4.1640625" style="67" customWidth="1"/>
    <col min="2" max="2" width="13.6640625" style="67" customWidth="1"/>
    <col min="3" max="3" width="4.1640625" style="67" customWidth="1"/>
    <col min="4" max="4" width="13.6640625" style="67" customWidth="1"/>
    <col min="5" max="5" width="4.1640625" style="67" customWidth="1"/>
    <col min="6" max="6" width="13.6640625" style="67" customWidth="1"/>
    <col min="7" max="7" width="4.1640625" style="67" customWidth="1"/>
    <col min="8" max="8" width="13.6640625" style="67" customWidth="1"/>
    <col min="9" max="9" width="4.1640625" style="67" customWidth="1"/>
    <col min="10" max="10" width="13.6640625" style="67" customWidth="1"/>
    <col min="11" max="11" width="4.1640625" style="67" customWidth="1"/>
    <col min="12" max="12" width="13.6640625" style="67" customWidth="1"/>
    <col min="13" max="13" width="4.1640625" style="67" customWidth="1"/>
    <col min="14" max="14" width="13.6640625" style="67" customWidth="1"/>
    <col min="15" max="256" width="9.1640625" style="67" customWidth="1"/>
  </cols>
  <sheetData>
    <row r="1" spans="1:14" ht="50" customHeight="1">
      <c r="A1" s="339" t="str">
        <f>IF(Calendario!$Q$4="","",Calendario!$Q$4)</f>
        <v>Master en Educación Emocional, Social y de la Creatividad</v>
      </c>
      <c r="B1" s="340"/>
      <c r="C1" s="340"/>
      <c r="D1" s="340"/>
      <c r="E1" s="340"/>
      <c r="F1" s="340"/>
      <c r="G1" s="341"/>
      <c r="H1" s="222">
        <f>Calendario!A27</f>
        <v>43191</v>
      </c>
      <c r="I1" s="222"/>
      <c r="J1" s="222"/>
      <c r="K1" s="222"/>
      <c r="L1" s="222"/>
      <c r="M1" s="222"/>
      <c r="N1" s="223"/>
    </row>
    <row r="2" spans="1:14" ht="15.75" customHeight="1">
      <c r="A2" s="329" t="str">
        <f>o!A2:B2</f>
        <v>lunes</v>
      </c>
      <c r="B2" s="328"/>
      <c r="C2" s="327" t="str">
        <f>o!C2:D2</f>
        <v>martes</v>
      </c>
      <c r="D2" s="328"/>
      <c r="E2" s="327" t="str">
        <f>o!E2:F2</f>
        <v>miércoles</v>
      </c>
      <c r="F2" s="328"/>
      <c r="G2" s="327" t="str">
        <f>o!G2:H2</f>
        <v>jueves</v>
      </c>
      <c r="H2" s="216"/>
      <c r="I2" s="217" t="str">
        <f>o!I2:J2</f>
        <v>viernes</v>
      </c>
      <c r="J2" s="216"/>
      <c r="K2" s="217" t="str">
        <f>o!K2:L2</f>
        <v>sábado</v>
      </c>
      <c r="L2" s="216"/>
      <c r="M2" s="217" t="str">
        <f>o!M2:N2</f>
        <v>domingo</v>
      </c>
      <c r="N2" s="224"/>
    </row>
    <row r="3" spans="1:14" ht="18" customHeight="1">
      <c r="A3" s="41" t="str">
        <f>Calendario!A29</f>
        <v/>
      </c>
      <c r="B3" s="42"/>
      <c r="C3" s="41" t="str">
        <f>Calendario!B29</f>
        <v/>
      </c>
      <c r="D3" s="42"/>
      <c r="E3" s="41" t="str">
        <f>Calendario!C29</f>
        <v/>
      </c>
      <c r="F3" s="42"/>
      <c r="G3" s="41" t="str">
        <f>Calendario!D29</f>
        <v/>
      </c>
      <c r="H3" s="42"/>
      <c r="I3" s="41" t="str">
        <f>Calendario!E29</f>
        <v/>
      </c>
      <c r="J3" s="42"/>
      <c r="K3" s="41" t="str">
        <f>Calendario!F29</f>
        <v/>
      </c>
      <c r="L3" s="42"/>
      <c r="M3" s="43">
        <f>Calendario!G29</f>
        <v>43191</v>
      </c>
      <c r="N3" s="42"/>
    </row>
    <row r="4" spans="1:14" ht="12.75" customHeight="1">
      <c r="A4" s="208"/>
      <c r="B4" s="209"/>
      <c r="C4" s="208"/>
      <c r="D4" s="209"/>
      <c r="E4" s="208"/>
      <c r="F4" s="209"/>
      <c r="G4" s="208"/>
      <c r="H4" s="209"/>
      <c r="I4" s="208"/>
      <c r="J4" s="209"/>
      <c r="K4" s="208"/>
      <c r="L4" s="209"/>
      <c r="M4" s="208"/>
      <c r="N4" s="209"/>
    </row>
    <row r="5" spans="1:14" ht="12.75" customHeight="1">
      <c r="A5" s="208"/>
      <c r="B5" s="209"/>
      <c r="C5" s="208"/>
      <c r="D5" s="209"/>
      <c r="E5" s="208"/>
      <c r="F5" s="209"/>
      <c r="G5" s="208"/>
      <c r="H5" s="209"/>
      <c r="I5" s="208"/>
      <c r="J5" s="209"/>
      <c r="K5" s="208"/>
      <c r="L5" s="209"/>
      <c r="M5" s="208"/>
      <c r="N5" s="209"/>
    </row>
    <row r="6" spans="1:14" ht="12.75" customHeight="1">
      <c r="A6" s="208"/>
      <c r="B6" s="209"/>
      <c r="C6" s="208"/>
      <c r="D6" s="209"/>
      <c r="E6" s="208"/>
      <c r="F6" s="209"/>
      <c r="G6" s="208"/>
      <c r="H6" s="209"/>
      <c r="I6" s="208"/>
      <c r="J6" s="209"/>
      <c r="K6" s="208"/>
      <c r="L6" s="209"/>
      <c r="M6" s="208"/>
      <c r="N6" s="209"/>
    </row>
    <row r="7" spans="1:14" ht="12.75" customHeight="1">
      <c r="A7" s="212"/>
      <c r="B7" s="209"/>
      <c r="C7" s="212"/>
      <c r="D7" s="209"/>
      <c r="E7" s="212"/>
      <c r="F7" s="209"/>
      <c r="G7" s="212"/>
      <c r="H7" s="209"/>
      <c r="I7" s="212"/>
      <c r="J7" s="209"/>
      <c r="K7" s="212"/>
      <c r="L7" s="209"/>
      <c r="M7" s="212"/>
      <c r="N7" s="209"/>
    </row>
    <row r="8" spans="1:14" ht="12.75" customHeight="1">
      <c r="A8" s="210"/>
      <c r="B8" s="211"/>
      <c r="C8" s="210"/>
      <c r="D8" s="211"/>
      <c r="E8" s="210"/>
      <c r="F8" s="211"/>
      <c r="G8" s="210"/>
      <c r="H8" s="211"/>
      <c r="I8" s="210"/>
      <c r="J8" s="211"/>
      <c r="K8" s="210"/>
      <c r="L8" s="211"/>
      <c r="M8" s="210"/>
      <c r="N8" s="211"/>
    </row>
    <row r="9" spans="1:14" ht="18" customHeight="1">
      <c r="A9" s="43">
        <f>Calendario!A30</f>
        <v>43192</v>
      </c>
      <c r="B9" s="42"/>
      <c r="C9" s="43">
        <f>Calendario!B30</f>
        <v>43193</v>
      </c>
      <c r="D9" s="42"/>
      <c r="E9" s="43">
        <f>Calendario!C30</f>
        <v>43194</v>
      </c>
      <c r="F9" s="42"/>
      <c r="G9" s="43">
        <f>Calendario!D30</f>
        <v>43195</v>
      </c>
      <c r="H9" s="42"/>
      <c r="I9" s="43">
        <f>Calendario!E30</f>
        <v>43196</v>
      </c>
      <c r="J9" s="42"/>
      <c r="K9" s="43">
        <f>Calendario!F30</f>
        <v>43197</v>
      </c>
      <c r="L9" s="42"/>
      <c r="M9" s="43">
        <f>Calendario!G30</f>
        <v>43198</v>
      </c>
      <c r="N9" s="42"/>
    </row>
    <row r="10" spans="1:14" ht="12.75" customHeight="1">
      <c r="A10" s="208"/>
      <c r="B10" s="209"/>
      <c r="C10" s="208"/>
      <c r="D10" s="209"/>
      <c r="E10" s="208"/>
      <c r="F10" s="209"/>
      <c r="G10" s="208"/>
      <c r="H10" s="209"/>
      <c r="I10" s="208"/>
      <c r="J10" s="209"/>
      <c r="K10" s="208"/>
      <c r="L10" s="209"/>
      <c r="M10" s="208"/>
      <c r="N10" s="209"/>
    </row>
    <row r="11" spans="1:14" ht="12.75" customHeight="1">
      <c r="A11" s="255" t="s">
        <v>213</v>
      </c>
      <c r="B11" s="256"/>
      <c r="C11" s="256"/>
      <c r="D11" s="256"/>
      <c r="E11" s="256"/>
      <c r="F11" s="256"/>
      <c r="G11" s="256"/>
      <c r="H11" s="256"/>
      <c r="I11" s="256"/>
      <c r="J11" s="284"/>
      <c r="K11" s="208"/>
      <c r="L11" s="209"/>
      <c r="M11" s="208"/>
      <c r="N11" s="209"/>
    </row>
    <row r="12" spans="1:14" ht="12.75" customHeight="1">
      <c r="A12" s="208"/>
      <c r="B12" s="209"/>
      <c r="C12" s="208"/>
      <c r="D12" s="209"/>
      <c r="E12" s="208"/>
      <c r="F12" s="209"/>
      <c r="G12" s="208"/>
      <c r="H12" s="209"/>
      <c r="I12" s="208"/>
      <c r="J12" s="209"/>
      <c r="K12" s="208"/>
      <c r="L12" s="209"/>
      <c r="M12" s="208"/>
      <c r="N12" s="209"/>
    </row>
    <row r="13" spans="1:14" ht="12.75" customHeight="1">
      <c r="A13" s="212"/>
      <c r="B13" s="209"/>
      <c r="C13" s="212"/>
      <c r="D13" s="209"/>
      <c r="E13" s="212"/>
      <c r="F13" s="209"/>
      <c r="G13" s="212"/>
      <c r="H13" s="209"/>
      <c r="I13" s="212"/>
      <c r="J13" s="209"/>
      <c r="K13" s="212"/>
      <c r="L13" s="209"/>
      <c r="M13" s="212"/>
      <c r="N13" s="209"/>
    </row>
    <row r="14" spans="1:14" ht="12.75" customHeight="1">
      <c r="A14" s="210"/>
      <c r="B14" s="211"/>
      <c r="C14" s="210"/>
      <c r="D14" s="211"/>
      <c r="E14" s="210"/>
      <c r="F14" s="211"/>
      <c r="G14" s="210"/>
      <c r="H14" s="211"/>
      <c r="I14" s="210"/>
      <c r="J14" s="211"/>
      <c r="K14" s="210"/>
      <c r="L14" s="211"/>
      <c r="M14" s="210"/>
      <c r="N14" s="211"/>
    </row>
    <row r="15" spans="1:14" ht="18" customHeight="1">
      <c r="A15" s="43">
        <f>Calendario!A31</f>
        <v>43199</v>
      </c>
      <c r="B15" s="42"/>
      <c r="C15" s="43">
        <f>Calendario!B31</f>
        <v>43200</v>
      </c>
      <c r="D15" s="42"/>
      <c r="E15" s="43" t="str">
        <f>Calendario!C31</f>
        <v>11</v>
      </c>
      <c r="F15" s="42"/>
      <c r="G15" s="43">
        <f>Calendario!D31</f>
        <v>12</v>
      </c>
      <c r="H15" s="42"/>
      <c r="I15" s="43">
        <f>Calendario!E31</f>
        <v>43203</v>
      </c>
      <c r="J15" s="42"/>
      <c r="K15" s="43">
        <f>Calendario!F31</f>
        <v>43204</v>
      </c>
      <c r="L15" s="42"/>
      <c r="M15" s="43">
        <f>Calendario!G31</f>
        <v>43205</v>
      </c>
      <c r="N15" s="42"/>
    </row>
    <row r="16" spans="1:14" ht="12.75" customHeight="1">
      <c r="A16" s="208"/>
      <c r="B16" s="209"/>
      <c r="C16" s="208"/>
      <c r="D16" s="209"/>
      <c r="E16" s="208"/>
      <c r="F16" s="209"/>
      <c r="G16" s="208"/>
      <c r="H16" s="209"/>
      <c r="I16" s="208"/>
      <c r="J16" s="209"/>
      <c r="K16" s="208"/>
      <c r="L16" s="209"/>
      <c r="M16" s="208"/>
      <c r="N16" s="209"/>
    </row>
    <row r="17" spans="1:14" ht="12.75" customHeight="1">
      <c r="A17" s="315" t="s">
        <v>56</v>
      </c>
      <c r="B17" s="321"/>
      <c r="C17" s="315" t="s">
        <v>56</v>
      </c>
      <c r="D17" s="314"/>
      <c r="E17" s="281" t="s">
        <v>57</v>
      </c>
      <c r="F17" s="300"/>
      <c r="G17" s="281" t="s">
        <v>57</v>
      </c>
      <c r="H17" s="300"/>
      <c r="I17" s="45"/>
      <c r="J17" s="111"/>
      <c r="K17" s="47"/>
      <c r="L17" s="46"/>
      <c r="M17" s="208"/>
      <c r="N17" s="209"/>
    </row>
    <row r="18" spans="1:14" ht="12.75" customHeight="1">
      <c r="A18" s="212" t="s">
        <v>29</v>
      </c>
      <c r="B18" s="209"/>
      <c r="C18" s="212" t="s">
        <v>29</v>
      </c>
      <c r="D18" s="209"/>
      <c r="E18" s="212" t="s">
        <v>29</v>
      </c>
      <c r="F18" s="209"/>
      <c r="G18" s="212" t="s">
        <v>29</v>
      </c>
      <c r="H18" s="209"/>
      <c r="I18" s="45"/>
      <c r="J18" s="111"/>
      <c r="K18" s="47"/>
      <c r="L18" s="46"/>
      <c r="M18" s="208"/>
      <c r="N18" s="209"/>
    </row>
    <row r="19" spans="1:14" ht="12.75" customHeight="1">
      <c r="A19" s="238"/>
      <c r="B19" s="233"/>
      <c r="C19" s="238"/>
      <c r="D19" s="233"/>
      <c r="E19" s="238"/>
      <c r="F19" s="233"/>
      <c r="G19" s="291"/>
      <c r="H19" s="233"/>
      <c r="I19" s="212"/>
      <c r="J19" s="209"/>
      <c r="K19" s="212"/>
      <c r="L19" s="209"/>
      <c r="M19" s="212"/>
      <c r="N19" s="209"/>
    </row>
    <row r="20" spans="1:14" ht="12.75" customHeight="1">
      <c r="A20" s="336"/>
      <c r="B20" s="337"/>
      <c r="C20" s="331"/>
      <c r="D20" s="214"/>
      <c r="E20" s="213"/>
      <c r="F20" s="214"/>
      <c r="G20" s="213"/>
      <c r="H20" s="214"/>
      <c r="I20" s="210"/>
      <c r="J20" s="211"/>
      <c r="K20" s="210"/>
      <c r="L20" s="211"/>
      <c r="M20" s="210"/>
      <c r="N20" s="211"/>
    </row>
    <row r="21" spans="1:14" ht="18" customHeight="1">
      <c r="A21" s="105">
        <f>Calendario!A32</f>
        <v>43206</v>
      </c>
      <c r="B21" s="82"/>
      <c r="C21" s="43">
        <f>Calendario!B32</f>
        <v>43207</v>
      </c>
      <c r="D21" s="42"/>
      <c r="E21" s="43">
        <f>Calendario!C32</f>
        <v>18</v>
      </c>
      <c r="F21" s="42"/>
      <c r="G21" s="43">
        <f>Calendario!D32</f>
        <v>19</v>
      </c>
      <c r="H21" s="42"/>
      <c r="I21" s="43">
        <f>Calendario!E32</f>
        <v>43210</v>
      </c>
      <c r="J21" s="42"/>
      <c r="K21" s="43">
        <f>Calendario!F32</f>
        <v>43211</v>
      </c>
      <c r="L21" s="42"/>
      <c r="M21" s="43">
        <f>Calendario!G32</f>
        <v>43212</v>
      </c>
      <c r="N21" s="42"/>
    </row>
    <row r="22" spans="1:14" ht="12.75" customHeight="1">
      <c r="A22" s="208"/>
      <c r="B22" s="209"/>
      <c r="C22" s="208"/>
      <c r="D22" s="209"/>
      <c r="E22" s="208"/>
      <c r="F22" s="209"/>
      <c r="G22" s="208"/>
      <c r="H22" s="209"/>
      <c r="I22" s="208"/>
      <c r="J22" s="209"/>
      <c r="K22" s="208"/>
      <c r="L22" s="209"/>
      <c r="M22" s="208"/>
      <c r="N22" s="209"/>
    </row>
    <row r="23" spans="1:14" ht="12.75" customHeight="1">
      <c r="A23" s="315" t="s">
        <v>58</v>
      </c>
      <c r="B23" s="321"/>
      <c r="C23" s="315" t="s">
        <v>59</v>
      </c>
      <c r="D23" s="321"/>
      <c r="E23" s="281" t="s">
        <v>60</v>
      </c>
      <c r="F23" s="300"/>
      <c r="G23" s="281" t="s">
        <v>61</v>
      </c>
      <c r="H23" s="300"/>
      <c r="I23" s="208"/>
      <c r="J23" s="209"/>
      <c r="K23" s="208"/>
      <c r="L23" s="209"/>
      <c r="M23" s="208"/>
      <c r="N23" s="209"/>
    </row>
    <row r="24" spans="1:14" ht="12.75" customHeight="1">
      <c r="A24" s="332" t="s">
        <v>28</v>
      </c>
      <c r="B24" s="333"/>
      <c r="C24" s="212" t="s">
        <v>28</v>
      </c>
      <c r="D24" s="209"/>
      <c r="E24" s="212" t="s">
        <v>29</v>
      </c>
      <c r="F24" s="209"/>
      <c r="G24" s="212" t="s">
        <v>62</v>
      </c>
      <c r="H24" s="209"/>
      <c r="I24" s="208"/>
      <c r="J24" s="209"/>
      <c r="K24" s="208"/>
      <c r="L24" s="209"/>
      <c r="M24" s="208"/>
      <c r="N24" s="209"/>
    </row>
    <row r="25" spans="1:14" ht="12.75" customHeight="1">
      <c r="A25" s="316"/>
      <c r="B25" s="330"/>
      <c r="C25" s="342" t="s">
        <v>217</v>
      </c>
      <c r="D25" s="261"/>
      <c r="E25" s="238"/>
      <c r="F25" s="233"/>
      <c r="G25" s="338" t="s">
        <v>218</v>
      </c>
      <c r="H25" s="261"/>
      <c r="I25" s="212"/>
      <c r="J25" s="209"/>
      <c r="K25" s="212"/>
      <c r="L25" s="209"/>
      <c r="M25" s="212"/>
      <c r="N25" s="209"/>
    </row>
    <row r="26" spans="1:14" ht="12.75" customHeight="1">
      <c r="A26" s="95"/>
      <c r="B26" s="112"/>
      <c r="C26" s="334" t="s">
        <v>25</v>
      </c>
      <c r="D26" s="335"/>
      <c r="E26" s="213"/>
      <c r="F26" s="214"/>
      <c r="G26" s="213"/>
      <c r="H26" s="214"/>
      <c r="I26" s="210"/>
      <c r="J26" s="211"/>
      <c r="K26" s="210"/>
      <c r="L26" s="211"/>
      <c r="M26" s="210"/>
      <c r="N26" s="211"/>
    </row>
    <row r="27" spans="1:14" ht="18" customHeight="1">
      <c r="A27" s="43">
        <f>Calendario!A33</f>
        <v>43213</v>
      </c>
      <c r="B27" s="82"/>
      <c r="C27" s="43">
        <f>Calendario!B33</f>
        <v>43214</v>
      </c>
      <c r="D27" s="42"/>
      <c r="E27" s="43">
        <f>Calendario!C33</f>
        <v>25</v>
      </c>
      <c r="F27" s="42"/>
      <c r="G27" s="43">
        <f>Calendario!D33</f>
        <v>26</v>
      </c>
      <c r="H27" s="42"/>
      <c r="I27" s="43">
        <f>Calendario!E33</f>
        <v>43217</v>
      </c>
      <c r="J27" s="42"/>
      <c r="K27" s="43">
        <f>Calendario!F33</f>
        <v>43218</v>
      </c>
      <c r="L27" s="42"/>
      <c r="M27" s="43">
        <f>Calendario!G33</f>
        <v>43219</v>
      </c>
      <c r="N27" s="42"/>
    </row>
    <row r="28" spans="1:14" ht="12.75" customHeight="1">
      <c r="A28" s="208"/>
      <c r="B28" s="209"/>
      <c r="C28" s="208"/>
      <c r="D28" s="209"/>
      <c r="E28" s="208"/>
      <c r="F28" s="209"/>
      <c r="G28" s="208"/>
      <c r="H28" s="209"/>
      <c r="I28" s="208"/>
      <c r="J28" s="209"/>
      <c r="K28" s="208"/>
      <c r="L28" s="209"/>
      <c r="M28" s="208"/>
      <c r="N28" s="209"/>
    </row>
    <row r="29" spans="1:14" ht="12.75" customHeight="1">
      <c r="A29" s="315" t="s">
        <v>63</v>
      </c>
      <c r="B29" s="321"/>
      <c r="C29" s="315" t="s">
        <v>63</v>
      </c>
      <c r="D29" s="321"/>
      <c r="E29" s="281" t="s">
        <v>64</v>
      </c>
      <c r="F29" s="300"/>
      <c r="G29" s="281" t="s">
        <v>65</v>
      </c>
      <c r="H29" s="300"/>
      <c r="I29" s="208"/>
      <c r="J29" s="209"/>
      <c r="K29" s="208"/>
      <c r="L29" s="209"/>
      <c r="M29" s="208"/>
      <c r="N29" s="209"/>
    </row>
    <row r="30" spans="1:14" ht="12.75" customHeight="1">
      <c r="A30" s="212" t="s">
        <v>28</v>
      </c>
      <c r="B30" s="302"/>
      <c r="C30" s="212" t="s">
        <v>28</v>
      </c>
      <c r="D30" s="302"/>
      <c r="E30" s="212" t="s">
        <v>29</v>
      </c>
      <c r="F30" s="209"/>
      <c r="G30" s="212" t="s">
        <v>28</v>
      </c>
      <c r="H30" s="209"/>
      <c r="I30" s="208"/>
      <c r="J30" s="209"/>
      <c r="K30" s="208"/>
      <c r="L30" s="209"/>
      <c r="M30" s="208"/>
      <c r="N30" s="209"/>
    </row>
    <row r="31" spans="1:14" ht="12.75" customHeight="1">
      <c r="A31" s="260" t="s">
        <v>66</v>
      </c>
      <c r="B31" s="261"/>
      <c r="C31" s="238"/>
      <c r="D31" s="233"/>
      <c r="E31" s="238"/>
      <c r="F31" s="233"/>
      <c r="G31" s="238"/>
      <c r="H31" s="233"/>
      <c r="I31" s="212"/>
      <c r="J31" s="209"/>
      <c r="K31" s="212"/>
      <c r="L31" s="209"/>
      <c r="M31" s="212"/>
      <c r="N31" s="209"/>
    </row>
    <row r="32" spans="1:14" ht="12.75" customHeight="1">
      <c r="A32" s="213"/>
      <c r="B32" s="214"/>
      <c r="C32" s="213"/>
      <c r="D32" s="214"/>
      <c r="E32" s="334"/>
      <c r="F32" s="335"/>
      <c r="G32" s="213"/>
      <c r="H32" s="214"/>
      <c r="I32" s="210"/>
      <c r="J32" s="211"/>
      <c r="K32" s="210"/>
      <c r="L32" s="211"/>
      <c r="M32" s="210"/>
      <c r="N32" s="211"/>
    </row>
    <row r="33" spans="1:14" ht="18" customHeight="1">
      <c r="A33" s="43">
        <f>Calendario!A34</f>
        <v>43220</v>
      </c>
      <c r="B33" s="42"/>
      <c r="C33" s="41" t="str">
        <f>Calendario!B34</f>
        <v/>
      </c>
      <c r="D33" s="42"/>
      <c r="E33" s="48"/>
      <c r="F33" s="13"/>
      <c r="G33" s="49"/>
      <c r="H33" s="50"/>
      <c r="I33" s="51" t="s">
        <v>37</v>
      </c>
      <c r="J33" s="49"/>
      <c r="K33" s="49"/>
      <c r="L33" s="49"/>
      <c r="M33" s="49"/>
      <c r="N33" s="50"/>
    </row>
    <row r="34" spans="1:14" ht="12.75" customHeight="1">
      <c r="A34" s="208"/>
      <c r="B34" s="209"/>
      <c r="C34" s="208"/>
      <c r="D34" s="209"/>
      <c r="E34" s="9"/>
      <c r="F34" s="52"/>
      <c r="G34" s="52"/>
      <c r="H34" s="53"/>
      <c r="I34" s="54"/>
      <c r="J34" s="52"/>
      <c r="K34" s="52"/>
      <c r="L34" s="52"/>
      <c r="M34" s="52"/>
      <c r="N34" s="53"/>
    </row>
    <row r="35" spans="1:14" ht="12.75" customHeight="1">
      <c r="A35" s="208"/>
      <c r="B35" s="209"/>
      <c r="C35" s="208"/>
      <c r="D35" s="209"/>
      <c r="E35" s="9"/>
      <c r="F35" s="52"/>
      <c r="G35" s="52"/>
      <c r="H35" s="53"/>
      <c r="I35" s="54"/>
      <c r="J35" s="52"/>
      <c r="K35" s="52"/>
      <c r="L35" s="52"/>
      <c r="M35" s="52"/>
      <c r="N35" s="53"/>
    </row>
    <row r="36" spans="1:14" ht="12.75" customHeight="1">
      <c r="A36" s="208"/>
      <c r="B36" s="209"/>
      <c r="C36" s="208"/>
      <c r="D36" s="209"/>
      <c r="E36" s="9"/>
      <c r="F36" s="52"/>
      <c r="G36" s="52"/>
      <c r="H36" s="53"/>
      <c r="I36" s="54"/>
      <c r="J36" s="52"/>
      <c r="K36" s="52"/>
      <c r="L36" s="52"/>
      <c r="M36" s="52"/>
      <c r="N36" s="53"/>
    </row>
    <row r="37" spans="1:14" ht="12.75" customHeight="1">
      <c r="A37" s="212"/>
      <c r="B37" s="209"/>
      <c r="C37" s="212"/>
      <c r="D37" s="209"/>
      <c r="E37" s="9"/>
      <c r="F37" s="52"/>
      <c r="G37" s="52"/>
      <c r="H37" s="53"/>
      <c r="I37" s="54"/>
      <c r="J37" s="52"/>
      <c r="K37" s="52"/>
      <c r="L37" s="52"/>
      <c r="M37" s="251" t="s">
        <v>39</v>
      </c>
      <c r="N37" s="252"/>
    </row>
    <row r="38" spans="1:14" ht="12.75" customHeight="1">
      <c r="A38" s="210"/>
      <c r="B38" s="211"/>
      <c r="C38" s="244" t="s">
        <v>23</v>
      </c>
      <c r="D38" s="245"/>
      <c r="E38" s="55" t="s">
        <v>22</v>
      </c>
      <c r="F38" s="56"/>
      <c r="G38" s="56"/>
      <c r="H38" s="57" t="s">
        <v>23</v>
      </c>
      <c r="I38" s="58"/>
      <c r="J38" s="56"/>
      <c r="K38" s="246" t="s">
        <v>40</v>
      </c>
      <c r="L38" s="247"/>
      <c r="M38" s="247"/>
      <c r="N38" s="248"/>
    </row>
  </sheetData>
  <mergeCells count="187">
    <mergeCell ref="A38:B38"/>
    <mergeCell ref="A1:G1"/>
    <mergeCell ref="K8:L8"/>
    <mergeCell ref="I16:J16"/>
    <mergeCell ref="G24:H24"/>
    <mergeCell ref="E32:F32"/>
    <mergeCell ref="M12:N12"/>
    <mergeCell ref="I28:J28"/>
    <mergeCell ref="K20:L20"/>
    <mergeCell ref="G19:H19"/>
    <mergeCell ref="M31:N31"/>
    <mergeCell ref="M32:N32"/>
    <mergeCell ref="E17:F17"/>
    <mergeCell ref="C25:D25"/>
    <mergeCell ref="M18:N18"/>
    <mergeCell ref="K26:L26"/>
    <mergeCell ref="A19:B19"/>
    <mergeCell ref="A30:B30"/>
    <mergeCell ref="C35:D35"/>
    <mergeCell ref="M14:N14"/>
    <mergeCell ref="I30:J30"/>
    <mergeCell ref="K22:L22"/>
    <mergeCell ref="C34:D34"/>
    <mergeCell ref="G18:H18"/>
    <mergeCell ref="A37:B37"/>
    <mergeCell ref="C26:D26"/>
    <mergeCell ref="E18:F18"/>
    <mergeCell ref="K25:L25"/>
    <mergeCell ref="G28:H28"/>
    <mergeCell ref="C14:D14"/>
    <mergeCell ref="G22:H22"/>
    <mergeCell ref="K29:L29"/>
    <mergeCell ref="M28:N28"/>
    <mergeCell ref="A23:B23"/>
    <mergeCell ref="A17:B17"/>
    <mergeCell ref="C17:D17"/>
    <mergeCell ref="E19:F19"/>
    <mergeCell ref="A34:B34"/>
    <mergeCell ref="A29:B29"/>
    <mergeCell ref="A22:B22"/>
    <mergeCell ref="E24:F24"/>
    <mergeCell ref="C32:D32"/>
    <mergeCell ref="I31:J31"/>
    <mergeCell ref="A31:B31"/>
    <mergeCell ref="C31:D31"/>
    <mergeCell ref="E31:F31"/>
    <mergeCell ref="G31:H31"/>
    <mergeCell ref="A28:B28"/>
    <mergeCell ref="C38:D38"/>
    <mergeCell ref="M19:N19"/>
    <mergeCell ref="K30:L30"/>
    <mergeCell ref="M22:N22"/>
    <mergeCell ref="K11:L11"/>
    <mergeCell ref="I19:J19"/>
    <mergeCell ref="K38:N38"/>
    <mergeCell ref="C36:D36"/>
    <mergeCell ref="M16:N16"/>
    <mergeCell ref="I32:J32"/>
    <mergeCell ref="K24:L24"/>
    <mergeCell ref="M37:N37"/>
    <mergeCell ref="G32:H32"/>
    <mergeCell ref="I26:J26"/>
    <mergeCell ref="K32:L32"/>
    <mergeCell ref="I29:J29"/>
    <mergeCell ref="K31:L31"/>
    <mergeCell ref="I25:J25"/>
    <mergeCell ref="G25:H25"/>
    <mergeCell ref="M30:N30"/>
    <mergeCell ref="G29:H29"/>
    <mergeCell ref="M23:N23"/>
    <mergeCell ref="M25:N25"/>
    <mergeCell ref="M26:N26"/>
    <mergeCell ref="K23:L23"/>
    <mergeCell ref="M24:N24"/>
    <mergeCell ref="K13:L13"/>
    <mergeCell ref="K14:L14"/>
    <mergeCell ref="I22:J22"/>
    <mergeCell ref="A35:B35"/>
    <mergeCell ref="M29:N29"/>
    <mergeCell ref="A20:B20"/>
    <mergeCell ref="E30:F30"/>
    <mergeCell ref="E29:F29"/>
    <mergeCell ref="C37:D37"/>
    <mergeCell ref="C19:D19"/>
    <mergeCell ref="K19:L19"/>
    <mergeCell ref="C6:D6"/>
    <mergeCell ref="I10:J10"/>
    <mergeCell ref="E26:F26"/>
    <mergeCell ref="E14:F14"/>
    <mergeCell ref="E28:F28"/>
    <mergeCell ref="A32:B32"/>
    <mergeCell ref="I6:J6"/>
    <mergeCell ref="G14:H14"/>
    <mergeCell ref="E22:F22"/>
    <mergeCell ref="C30:D30"/>
    <mergeCell ref="A36:B36"/>
    <mergeCell ref="C29:D29"/>
    <mergeCell ref="E16:F16"/>
    <mergeCell ref="K28:L28"/>
    <mergeCell ref="A13:B13"/>
    <mergeCell ref="I20:J20"/>
    <mergeCell ref="A14:B14"/>
    <mergeCell ref="C8:D8"/>
    <mergeCell ref="A16:B16"/>
    <mergeCell ref="E8:F8"/>
    <mergeCell ref="C16:D16"/>
    <mergeCell ref="A24:B24"/>
    <mergeCell ref="G8:H8"/>
    <mergeCell ref="C24:D24"/>
    <mergeCell ref="K6:L6"/>
    <mergeCell ref="I14:J14"/>
    <mergeCell ref="G30:H30"/>
    <mergeCell ref="G10:H10"/>
    <mergeCell ref="G16:H16"/>
    <mergeCell ref="H1:N1"/>
    <mergeCell ref="G7:H7"/>
    <mergeCell ref="C23:D23"/>
    <mergeCell ref="I7:J7"/>
    <mergeCell ref="E23:F23"/>
    <mergeCell ref="K7:L7"/>
    <mergeCell ref="G23:H23"/>
    <mergeCell ref="M7:N7"/>
    <mergeCell ref="I23:J23"/>
    <mergeCell ref="G13:H13"/>
    <mergeCell ref="G6:H6"/>
    <mergeCell ref="C7:D7"/>
    <mergeCell ref="E7:F7"/>
    <mergeCell ref="M8:N8"/>
    <mergeCell ref="I8:J8"/>
    <mergeCell ref="M2:N2"/>
    <mergeCell ref="K5:L5"/>
    <mergeCell ref="I13:J13"/>
    <mergeCell ref="M10:N10"/>
    <mergeCell ref="M11:N11"/>
    <mergeCell ref="E5:F5"/>
    <mergeCell ref="C13:D13"/>
    <mergeCell ref="M4:N4"/>
    <mergeCell ref="K12:L12"/>
    <mergeCell ref="G5:H5"/>
    <mergeCell ref="E13:F13"/>
    <mergeCell ref="M20:N20"/>
    <mergeCell ref="M13:N13"/>
    <mergeCell ref="I5:J5"/>
    <mergeCell ref="E12:F12"/>
    <mergeCell ref="C20:D20"/>
    <mergeCell ref="C12:D12"/>
    <mergeCell ref="K16:L16"/>
    <mergeCell ref="I12:J12"/>
    <mergeCell ref="G20:H20"/>
    <mergeCell ref="I4:J4"/>
    <mergeCell ref="G12:H12"/>
    <mergeCell ref="E20:F20"/>
    <mergeCell ref="C28:D28"/>
    <mergeCell ref="K2:L2"/>
    <mergeCell ref="M5:N5"/>
    <mergeCell ref="M6:N6"/>
    <mergeCell ref="I2:J2"/>
    <mergeCell ref="M17:N17"/>
    <mergeCell ref="K4:L4"/>
    <mergeCell ref="C5:D5"/>
    <mergeCell ref="C22:D22"/>
    <mergeCell ref="E25:F25"/>
    <mergeCell ref="G26:H26"/>
    <mergeCell ref="I24:J24"/>
    <mergeCell ref="K10:L10"/>
    <mergeCell ref="G2:H2"/>
    <mergeCell ref="G4:H4"/>
    <mergeCell ref="E4:F4"/>
    <mergeCell ref="A11:J11"/>
    <mergeCell ref="G17:H17"/>
    <mergeCell ref="A25:B25"/>
    <mergeCell ref="A4:B4"/>
    <mergeCell ref="E6:F6"/>
    <mergeCell ref="C2:D2"/>
    <mergeCell ref="A10:B10"/>
    <mergeCell ref="A2:B2"/>
    <mergeCell ref="E2:F2"/>
    <mergeCell ref="C10:D10"/>
    <mergeCell ref="A18:B18"/>
    <mergeCell ref="E10:F10"/>
    <mergeCell ref="C18:D18"/>
    <mergeCell ref="C4:D4"/>
    <mergeCell ref="A12:B12"/>
    <mergeCell ref="A8:B8"/>
    <mergeCell ref="A5:B5"/>
    <mergeCell ref="A7:B7"/>
    <mergeCell ref="A6:B6"/>
  </mergeCells>
  <hyperlinks>
    <hyperlink ref="K38" r:id="rId1"/>
  </hyperlinks>
  <pageMargins left="0.5" right="0.5" top="0.25" bottom="0.25" header="0.25" footer="0.25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V38"/>
  <sheetViews>
    <sheetView showGridLines="0" zoomScale="85" zoomScaleNormal="85" zoomScalePageLayoutView="85" workbookViewId="0">
      <selection activeCell="G7" sqref="G7:H7"/>
    </sheetView>
  </sheetViews>
  <sheetFormatPr baseColWidth="10" defaultColWidth="9.1640625" defaultRowHeight="12.75" customHeight="1" x14ac:dyDescent="0"/>
  <cols>
    <col min="1" max="1" width="4.1640625" style="68" customWidth="1"/>
    <col min="2" max="2" width="13.6640625" style="68" customWidth="1"/>
    <col min="3" max="3" width="4.1640625" style="68" customWidth="1"/>
    <col min="4" max="4" width="13.6640625" style="68" customWidth="1"/>
    <col min="5" max="5" width="4.1640625" style="68" customWidth="1"/>
    <col min="6" max="6" width="13.6640625" style="68" customWidth="1"/>
    <col min="7" max="7" width="4.1640625" style="68" customWidth="1"/>
    <col min="8" max="8" width="13.6640625" style="68" customWidth="1"/>
    <col min="9" max="9" width="4.1640625" style="68" customWidth="1"/>
    <col min="10" max="10" width="13.6640625" style="68" customWidth="1"/>
    <col min="11" max="11" width="4.1640625" style="68" customWidth="1"/>
    <col min="12" max="12" width="13.6640625" style="68" customWidth="1"/>
    <col min="13" max="13" width="4.1640625" style="68" customWidth="1"/>
    <col min="14" max="14" width="13.6640625" style="68" customWidth="1"/>
    <col min="15" max="256" width="9.1640625" style="68" customWidth="1"/>
  </cols>
  <sheetData>
    <row r="1" spans="1:14" ht="50" customHeight="1">
      <c r="A1" s="225" t="str">
        <f>IF(Calendario!$Q$4="","",Calendario!$Q$4)</f>
        <v>Master en Educación Emocional, Social y de la Creatividad</v>
      </c>
      <c r="B1" s="226"/>
      <c r="C1" s="226"/>
      <c r="D1" s="226"/>
      <c r="E1" s="226"/>
      <c r="F1" s="226"/>
      <c r="G1" s="226"/>
      <c r="H1" s="222">
        <f>Calendario!I27</f>
        <v>43221</v>
      </c>
      <c r="I1" s="222"/>
      <c r="J1" s="222"/>
      <c r="K1" s="222"/>
      <c r="L1" s="222"/>
      <c r="M1" s="222"/>
      <c r="N1" s="223"/>
    </row>
    <row r="2" spans="1:14" ht="15.75" customHeight="1">
      <c r="A2" s="215" t="str">
        <f>o!A2:B2</f>
        <v>lunes</v>
      </c>
      <c r="B2" s="216"/>
      <c r="C2" s="217" t="str">
        <f>o!C2:D2</f>
        <v>martes</v>
      </c>
      <c r="D2" s="216"/>
      <c r="E2" s="217" t="str">
        <f>o!E2:F2</f>
        <v>miércoles</v>
      </c>
      <c r="F2" s="216"/>
      <c r="G2" s="217" t="str">
        <f>o!G2:H2</f>
        <v>jueves</v>
      </c>
      <c r="H2" s="216"/>
      <c r="I2" s="217" t="str">
        <f>o!I2:J2</f>
        <v>viernes</v>
      </c>
      <c r="J2" s="216"/>
      <c r="K2" s="217" t="str">
        <f>o!K2:L2</f>
        <v>sábado</v>
      </c>
      <c r="L2" s="216"/>
      <c r="M2" s="217" t="str">
        <f>o!M2:N2</f>
        <v>domingo</v>
      </c>
      <c r="N2" s="224"/>
    </row>
    <row r="3" spans="1:14" ht="18" customHeight="1">
      <c r="A3" s="41" t="str">
        <f>Calendario!I29</f>
        <v/>
      </c>
      <c r="B3" s="42"/>
      <c r="C3" s="43">
        <f>Calendario!J29</f>
        <v>43221</v>
      </c>
      <c r="D3" s="42"/>
      <c r="E3" s="43" t="str">
        <f>Calendario!K29</f>
        <v>2</v>
      </c>
      <c r="F3" s="42"/>
      <c r="G3" s="69" t="str">
        <f>Calendario!L29</f>
        <v>3</v>
      </c>
      <c r="H3" s="70" t="s">
        <v>67</v>
      </c>
      <c r="I3" s="43">
        <f>Calendario!M29</f>
        <v>43224</v>
      </c>
      <c r="J3" s="42"/>
      <c r="K3" s="43">
        <f>Calendario!N29</f>
        <v>43225</v>
      </c>
      <c r="L3" s="42"/>
      <c r="M3" s="43">
        <f>Calendario!O29</f>
        <v>43226</v>
      </c>
      <c r="N3" s="42"/>
    </row>
    <row r="4" spans="1:14" ht="12.75" customHeight="1">
      <c r="A4" s="208"/>
      <c r="B4" s="209"/>
      <c r="C4" s="208"/>
      <c r="D4" s="209"/>
      <c r="E4" s="208"/>
      <c r="F4" s="209"/>
      <c r="G4" s="343" t="s">
        <v>68</v>
      </c>
      <c r="H4" s="344"/>
      <c r="I4" s="208"/>
      <c r="J4" s="209"/>
      <c r="K4" s="208"/>
      <c r="L4" s="209"/>
      <c r="M4" s="208"/>
      <c r="N4" s="209"/>
    </row>
    <row r="5" spans="1:14" ht="12.75" customHeight="1">
      <c r="A5" s="33"/>
      <c r="B5" s="44"/>
      <c r="C5" s="208"/>
      <c r="D5" s="209"/>
      <c r="E5" s="249" t="s">
        <v>69</v>
      </c>
      <c r="F5" s="300"/>
      <c r="G5" s="281" t="s">
        <v>70</v>
      </c>
      <c r="H5" s="300"/>
      <c r="I5" s="208"/>
      <c r="J5" s="209"/>
      <c r="K5" s="208"/>
      <c r="L5" s="209"/>
      <c r="M5" s="208"/>
      <c r="N5" s="209"/>
    </row>
    <row r="6" spans="1:14" ht="12.75" customHeight="1">
      <c r="A6" s="33"/>
      <c r="B6" s="44"/>
      <c r="C6" s="255" t="s">
        <v>213</v>
      </c>
      <c r="D6" s="256"/>
      <c r="E6" s="212" t="s">
        <v>28</v>
      </c>
      <c r="F6" s="209"/>
      <c r="G6" s="212" t="s">
        <v>28</v>
      </c>
      <c r="H6" s="209"/>
      <c r="I6" s="208"/>
      <c r="J6" s="209"/>
      <c r="K6" s="208"/>
      <c r="L6" s="209"/>
      <c r="M6" s="208"/>
      <c r="N6" s="209"/>
    </row>
    <row r="7" spans="1:14" ht="12.75" customHeight="1">
      <c r="A7" s="212"/>
      <c r="B7" s="209"/>
      <c r="C7" s="212"/>
      <c r="D7" s="302"/>
      <c r="E7" s="238"/>
      <c r="F7" s="233"/>
      <c r="G7" s="260"/>
      <c r="H7" s="261"/>
      <c r="I7" s="212"/>
      <c r="J7" s="209"/>
      <c r="K7" s="212"/>
      <c r="L7" s="209"/>
      <c r="M7" s="212"/>
      <c r="N7" s="209"/>
    </row>
    <row r="8" spans="1:14" ht="12.75" customHeight="1">
      <c r="A8" s="210"/>
      <c r="B8" s="211"/>
      <c r="C8" s="210"/>
      <c r="D8" s="211"/>
      <c r="E8" s="213"/>
      <c r="F8" s="214"/>
      <c r="G8" s="213"/>
      <c r="H8" s="214"/>
      <c r="I8" s="210"/>
      <c r="J8" s="211"/>
      <c r="K8" s="210"/>
      <c r="L8" s="211"/>
      <c r="M8" s="210"/>
      <c r="N8" s="211"/>
    </row>
    <row r="9" spans="1:14" ht="18" customHeight="1">
      <c r="A9" s="43">
        <f>Calendario!I30</f>
        <v>43227</v>
      </c>
      <c r="B9" s="42"/>
      <c r="C9" s="43">
        <f>Calendario!J30</f>
        <v>43228</v>
      </c>
      <c r="D9" s="42"/>
      <c r="E9" s="43" t="str">
        <f>Calendario!K30</f>
        <v>9</v>
      </c>
      <c r="F9" s="42"/>
      <c r="G9" s="43" t="str">
        <f>Calendario!L30</f>
        <v>10</v>
      </c>
      <c r="H9" s="42"/>
      <c r="I9" s="43">
        <f>Calendario!M30</f>
        <v>43231</v>
      </c>
      <c r="J9" s="42"/>
      <c r="K9" s="43">
        <f>Calendario!N30</f>
        <v>43232</v>
      </c>
      <c r="L9" s="42"/>
      <c r="M9" s="43">
        <f>Calendario!O30</f>
        <v>43233</v>
      </c>
      <c r="N9" s="42"/>
    </row>
    <row r="10" spans="1:14" ht="12.75" customHeight="1">
      <c r="A10" s="208"/>
      <c r="B10" s="209"/>
      <c r="C10" s="208"/>
      <c r="D10" s="209"/>
      <c r="E10" s="208"/>
      <c r="F10" s="209"/>
      <c r="G10" s="208"/>
      <c r="H10" s="209"/>
      <c r="I10" s="208"/>
      <c r="J10" s="209"/>
      <c r="K10" s="208"/>
      <c r="L10" s="209"/>
      <c r="M10" s="208"/>
      <c r="N10" s="209"/>
    </row>
    <row r="11" spans="1:14" ht="12.75" customHeight="1">
      <c r="A11" s="315" t="s">
        <v>71</v>
      </c>
      <c r="B11" s="314"/>
      <c r="C11" s="9"/>
      <c r="D11" s="44"/>
      <c r="E11" s="281" t="s">
        <v>72</v>
      </c>
      <c r="F11" s="300"/>
      <c r="G11" s="281" t="s">
        <v>72</v>
      </c>
      <c r="H11" s="300"/>
      <c r="I11" s="208"/>
      <c r="J11" s="209"/>
      <c r="K11" s="208"/>
      <c r="L11" s="209"/>
      <c r="M11" s="208"/>
      <c r="N11" s="209"/>
    </row>
    <row r="12" spans="1:14" ht="12.75" customHeight="1">
      <c r="A12" s="212" t="s">
        <v>29</v>
      </c>
      <c r="B12" s="209"/>
      <c r="C12" s="9"/>
      <c r="D12" s="44"/>
      <c r="E12" s="212" t="s">
        <v>28</v>
      </c>
      <c r="F12" s="209"/>
      <c r="G12" s="212" t="s">
        <v>28</v>
      </c>
      <c r="H12" s="209"/>
      <c r="I12" s="208"/>
      <c r="J12" s="209"/>
      <c r="K12" s="208"/>
      <c r="L12" s="209"/>
      <c r="M12" s="208"/>
      <c r="N12" s="209"/>
    </row>
    <row r="13" spans="1:14" ht="12.75" customHeight="1">
      <c r="A13" s="238"/>
      <c r="B13" s="233"/>
      <c r="C13" s="238"/>
      <c r="D13" s="233"/>
      <c r="E13" s="260"/>
      <c r="F13" s="261"/>
      <c r="G13" s="260"/>
      <c r="H13" s="261"/>
      <c r="I13" s="212"/>
      <c r="J13" s="209"/>
      <c r="K13" s="212"/>
      <c r="L13" s="209"/>
      <c r="M13" s="212"/>
      <c r="N13" s="209"/>
    </row>
    <row r="14" spans="1:14" ht="12.75" customHeight="1">
      <c r="A14" s="213"/>
      <c r="B14" s="214"/>
      <c r="C14" s="213"/>
      <c r="D14" s="214"/>
      <c r="E14" s="213"/>
      <c r="F14" s="214"/>
      <c r="G14" s="213"/>
      <c r="H14" s="214"/>
      <c r="I14" s="210"/>
      <c r="J14" s="211"/>
      <c r="K14" s="210"/>
      <c r="L14" s="211"/>
      <c r="M14" s="210"/>
      <c r="N14" s="211"/>
    </row>
    <row r="15" spans="1:14" ht="18" customHeight="1">
      <c r="A15" s="43">
        <f>Calendario!I31</f>
        <v>43234</v>
      </c>
      <c r="B15" s="42"/>
      <c r="C15" s="43">
        <f>Calendario!J31</f>
        <v>43235</v>
      </c>
      <c r="D15" s="42"/>
      <c r="E15" s="43" t="str">
        <f>Calendario!K31</f>
        <v>16</v>
      </c>
      <c r="F15" s="42"/>
      <c r="G15" s="43" t="str">
        <f>Calendario!L31</f>
        <v>17</v>
      </c>
      <c r="H15" s="42"/>
      <c r="I15" s="43">
        <f>Calendario!M31</f>
        <v>43238</v>
      </c>
      <c r="J15" s="42"/>
      <c r="K15" s="43">
        <f>Calendario!N31</f>
        <v>43239</v>
      </c>
      <c r="L15" s="42"/>
      <c r="M15" s="43">
        <f>Calendario!O31</f>
        <v>43240</v>
      </c>
      <c r="N15" s="42"/>
    </row>
    <row r="16" spans="1:14" ht="12.75" customHeight="1">
      <c r="A16" s="208"/>
      <c r="B16" s="209"/>
      <c r="C16" s="208"/>
      <c r="D16" s="209"/>
      <c r="E16" s="208"/>
      <c r="F16" s="209"/>
      <c r="G16" s="208"/>
      <c r="H16" s="209"/>
      <c r="I16" s="208"/>
      <c r="J16" s="209"/>
      <c r="K16" s="208"/>
      <c r="L16" s="209"/>
      <c r="M16" s="208"/>
      <c r="N16" s="209"/>
    </row>
    <row r="17" spans="1:14" ht="12.75" customHeight="1">
      <c r="A17" s="315" t="s">
        <v>73</v>
      </c>
      <c r="B17" s="314"/>
      <c r="C17" s="315" t="s">
        <v>73</v>
      </c>
      <c r="D17" s="314"/>
      <c r="E17" s="281" t="s">
        <v>74</v>
      </c>
      <c r="F17" s="300"/>
      <c r="G17" s="249" t="s">
        <v>75</v>
      </c>
      <c r="H17" s="300"/>
      <c r="I17" s="9"/>
      <c r="J17" s="5"/>
      <c r="K17" s="5"/>
      <c r="L17" s="44"/>
      <c r="M17" s="208"/>
      <c r="N17" s="209"/>
    </row>
    <row r="18" spans="1:14" ht="12.75" customHeight="1">
      <c r="A18" s="212" t="s">
        <v>28</v>
      </c>
      <c r="B18" s="209"/>
      <c r="C18" s="212" t="s">
        <v>28</v>
      </c>
      <c r="D18" s="209"/>
      <c r="E18" s="212" t="s">
        <v>29</v>
      </c>
      <c r="F18" s="209"/>
      <c r="G18" s="212" t="s">
        <v>28</v>
      </c>
      <c r="H18" s="209"/>
      <c r="I18" s="9"/>
      <c r="J18" s="5"/>
      <c r="K18" s="5"/>
      <c r="L18" s="44"/>
      <c r="M18" s="208"/>
      <c r="N18" s="209"/>
    </row>
    <row r="19" spans="1:14" ht="12.75" customHeight="1">
      <c r="A19" s="260"/>
      <c r="B19" s="261"/>
      <c r="C19" s="260"/>
      <c r="D19" s="261"/>
      <c r="E19" s="238"/>
      <c r="F19" s="233"/>
      <c r="G19" s="238"/>
      <c r="H19" s="233"/>
      <c r="I19" s="212"/>
      <c r="J19" s="209"/>
      <c r="K19" s="212"/>
      <c r="L19" s="209"/>
      <c r="M19" s="212"/>
      <c r="N19" s="209"/>
    </row>
    <row r="20" spans="1:14" ht="12.75" customHeight="1">
      <c r="A20" s="213"/>
      <c r="B20" s="214"/>
      <c r="C20" s="213"/>
      <c r="D20" s="214"/>
      <c r="E20" s="213"/>
      <c r="F20" s="214"/>
      <c r="G20" s="213"/>
      <c r="H20" s="214"/>
      <c r="I20" s="210"/>
      <c r="J20" s="211"/>
      <c r="K20" s="210"/>
      <c r="L20" s="211"/>
      <c r="M20" s="210"/>
      <c r="N20" s="211"/>
    </row>
    <row r="21" spans="1:14" ht="18" customHeight="1">
      <c r="A21" s="43">
        <f>Calendario!I32</f>
        <v>43241</v>
      </c>
      <c r="B21" s="42"/>
      <c r="C21" s="43">
        <f>Calendario!J32</f>
        <v>43242</v>
      </c>
      <c r="D21" s="42"/>
      <c r="E21" s="43">
        <f>Calendario!K32</f>
        <v>43243</v>
      </c>
      <c r="F21" s="42"/>
      <c r="G21" s="43">
        <f>Calendario!L32</f>
        <v>43244</v>
      </c>
      <c r="H21" s="42"/>
      <c r="I21" s="43">
        <f>Calendario!M32</f>
        <v>43245</v>
      </c>
      <c r="J21" s="42"/>
      <c r="K21" s="43">
        <f>Calendario!N32</f>
        <v>43246</v>
      </c>
      <c r="L21" s="42"/>
      <c r="M21" s="43">
        <f>Calendario!O32</f>
        <v>43247</v>
      </c>
      <c r="N21" s="42"/>
    </row>
    <row r="22" spans="1:14" ht="12.75" customHeight="1">
      <c r="A22" s="208"/>
      <c r="B22" s="209"/>
      <c r="C22" s="208"/>
      <c r="D22" s="209"/>
      <c r="E22" s="208"/>
      <c r="F22" s="209"/>
      <c r="G22" s="208"/>
      <c r="H22" s="209"/>
      <c r="I22" s="208"/>
      <c r="J22" s="209"/>
      <c r="K22" s="208"/>
      <c r="L22" s="209"/>
      <c r="M22" s="208"/>
      <c r="N22" s="209"/>
    </row>
    <row r="23" spans="1:14" ht="12.75" customHeight="1">
      <c r="A23" s="345" t="s">
        <v>76</v>
      </c>
      <c r="B23" s="346"/>
      <c r="C23" s="346"/>
      <c r="D23" s="346"/>
      <c r="E23" s="346"/>
      <c r="F23" s="346"/>
      <c r="G23" s="346"/>
      <c r="H23" s="271"/>
      <c r="I23" s="208"/>
      <c r="J23" s="209"/>
      <c r="K23" s="208"/>
      <c r="L23" s="209"/>
      <c r="M23" s="208"/>
      <c r="N23" s="209"/>
    </row>
    <row r="24" spans="1:14" ht="12.75" customHeight="1">
      <c r="A24" s="208"/>
      <c r="B24" s="209"/>
      <c r="C24" s="208"/>
      <c r="D24" s="209"/>
      <c r="E24" s="208"/>
      <c r="F24" s="209"/>
      <c r="G24" s="208"/>
      <c r="H24" s="209"/>
      <c r="I24" s="208"/>
      <c r="J24" s="209"/>
      <c r="K24" s="208"/>
      <c r="L24" s="209"/>
      <c r="M24" s="208"/>
      <c r="N24" s="209"/>
    </row>
    <row r="25" spans="1:14" ht="12.75" customHeight="1">
      <c r="A25" s="212"/>
      <c r="B25" s="209"/>
      <c r="C25" s="212"/>
      <c r="D25" s="209"/>
      <c r="E25" s="212"/>
      <c r="F25" s="209"/>
      <c r="G25" s="212"/>
      <c r="H25" s="209"/>
      <c r="I25" s="212"/>
      <c r="J25" s="209"/>
      <c r="K25" s="212"/>
      <c r="L25" s="209"/>
      <c r="M25" s="212"/>
      <c r="N25" s="209"/>
    </row>
    <row r="26" spans="1:14" ht="12.75" customHeight="1">
      <c r="A26" s="210"/>
      <c r="B26" s="211"/>
      <c r="C26" s="210"/>
      <c r="D26" s="211"/>
      <c r="E26" s="210"/>
      <c r="F26" s="211"/>
      <c r="G26" s="210"/>
      <c r="H26" s="211"/>
      <c r="I26" s="210"/>
      <c r="J26" s="211"/>
      <c r="K26" s="210"/>
      <c r="L26" s="211"/>
      <c r="M26" s="210"/>
      <c r="N26" s="211"/>
    </row>
    <row r="27" spans="1:14" ht="18" customHeight="1">
      <c r="A27" s="43">
        <f>Calendario!I33</f>
        <v>43248</v>
      </c>
      <c r="B27" s="42"/>
      <c r="C27" s="43">
        <f>Calendario!J33</f>
        <v>43249</v>
      </c>
      <c r="D27" s="42"/>
      <c r="E27" s="43">
        <f>Calendario!K33</f>
        <v>43250</v>
      </c>
      <c r="F27" s="42"/>
      <c r="G27" s="43">
        <f>Calendario!L33</f>
        <v>43251</v>
      </c>
      <c r="H27" s="42"/>
      <c r="I27" s="41" t="str">
        <f>Calendario!M33</f>
        <v/>
      </c>
      <c r="J27" s="42"/>
      <c r="K27" s="41" t="str">
        <f>Calendario!N33</f>
        <v/>
      </c>
      <c r="L27" s="42"/>
      <c r="M27" s="41" t="str">
        <f>Calendario!O33</f>
        <v/>
      </c>
      <c r="N27" s="42"/>
    </row>
    <row r="28" spans="1:14" ht="12.75" customHeight="1">
      <c r="A28" s="208"/>
      <c r="B28" s="209"/>
      <c r="C28" s="208"/>
      <c r="D28" s="209"/>
      <c r="E28" s="208"/>
      <c r="F28" s="209"/>
      <c r="G28" s="208"/>
      <c r="H28" s="209"/>
      <c r="I28" s="208"/>
      <c r="J28" s="209"/>
      <c r="K28" s="208"/>
      <c r="L28" s="209"/>
      <c r="M28" s="208"/>
      <c r="N28" s="209"/>
    </row>
    <row r="29" spans="1:14" ht="12.75" customHeight="1">
      <c r="A29" s="208"/>
      <c r="B29" s="209"/>
      <c r="C29" s="208"/>
      <c r="D29" s="209"/>
      <c r="E29" s="208"/>
      <c r="F29" s="209"/>
      <c r="G29" s="208"/>
      <c r="H29" s="209"/>
      <c r="I29" s="208"/>
      <c r="J29" s="209"/>
      <c r="K29" s="208"/>
      <c r="L29" s="209"/>
      <c r="M29" s="208"/>
      <c r="N29" s="209"/>
    </row>
    <row r="30" spans="1:14" ht="12.75" customHeight="1">
      <c r="A30" s="208"/>
      <c r="B30" s="209"/>
      <c r="C30" s="208"/>
      <c r="D30" s="209"/>
      <c r="E30" s="208"/>
      <c r="F30" s="209"/>
      <c r="G30" s="208"/>
      <c r="H30" s="209"/>
      <c r="I30" s="208"/>
      <c r="J30" s="209"/>
      <c r="K30" s="208"/>
      <c r="L30" s="209"/>
      <c r="M30" s="208"/>
      <c r="N30" s="209"/>
    </row>
    <row r="31" spans="1:14" ht="12.75" customHeight="1">
      <c r="A31" s="212"/>
      <c r="B31" s="209"/>
      <c r="C31" s="212"/>
      <c r="D31" s="209"/>
      <c r="E31" s="212"/>
      <c r="F31" s="209"/>
      <c r="G31" s="212"/>
      <c r="H31" s="209"/>
      <c r="I31" s="212"/>
      <c r="J31" s="209"/>
      <c r="K31" s="212"/>
      <c r="L31" s="209"/>
      <c r="M31" s="212"/>
      <c r="N31" s="209"/>
    </row>
    <row r="32" spans="1:14" ht="12.75" customHeight="1">
      <c r="A32" s="210"/>
      <c r="B32" s="211"/>
      <c r="C32" s="210"/>
      <c r="D32" s="211"/>
      <c r="E32" s="210"/>
      <c r="F32" s="211"/>
      <c r="G32" s="210"/>
      <c r="H32" s="211"/>
      <c r="I32" s="210"/>
      <c r="J32" s="211"/>
      <c r="K32" s="210"/>
      <c r="L32" s="211"/>
      <c r="M32" s="210"/>
      <c r="N32" s="211"/>
    </row>
    <row r="33" spans="1:14" ht="18" customHeight="1">
      <c r="A33" s="41" t="str">
        <f>Calendario!I34</f>
        <v/>
      </c>
      <c r="B33" s="42"/>
      <c r="C33" s="41" t="str">
        <f>Calendario!J34</f>
        <v/>
      </c>
      <c r="D33" s="42"/>
      <c r="E33" s="48"/>
      <c r="F33" s="13"/>
      <c r="G33" s="49"/>
      <c r="H33" s="50"/>
      <c r="I33" s="51" t="s">
        <v>37</v>
      </c>
      <c r="J33" s="49"/>
      <c r="K33" s="49"/>
      <c r="L33" s="49"/>
      <c r="M33" s="49"/>
      <c r="N33" s="50"/>
    </row>
    <row r="34" spans="1:14" ht="12.75" customHeight="1">
      <c r="A34" s="208"/>
      <c r="B34" s="209"/>
      <c r="C34" s="208"/>
      <c r="D34" s="209"/>
      <c r="E34" s="9"/>
      <c r="F34" s="52"/>
      <c r="G34" s="52"/>
      <c r="H34" s="53"/>
      <c r="I34" s="54"/>
      <c r="J34" s="52"/>
      <c r="K34" s="52"/>
      <c r="L34" s="52"/>
      <c r="M34" s="52"/>
      <c r="N34" s="53"/>
    </row>
    <row r="35" spans="1:14" ht="12.75" customHeight="1">
      <c r="A35" s="208"/>
      <c r="B35" s="209"/>
      <c r="C35" s="208"/>
      <c r="D35" s="209"/>
      <c r="E35" s="9"/>
      <c r="F35" s="52"/>
      <c r="G35" s="52"/>
      <c r="H35" s="53"/>
      <c r="I35" s="54"/>
      <c r="J35" s="52"/>
      <c r="K35" s="52"/>
      <c r="L35" s="52"/>
      <c r="M35" s="52"/>
      <c r="N35" s="53"/>
    </row>
    <row r="36" spans="1:14" ht="12.75" customHeight="1">
      <c r="A36" s="208"/>
      <c r="B36" s="209"/>
      <c r="C36" s="208"/>
      <c r="D36" s="209"/>
      <c r="E36" s="9"/>
      <c r="F36" s="52"/>
      <c r="G36" s="52"/>
      <c r="H36" s="53"/>
      <c r="I36" s="54"/>
      <c r="J36" s="52"/>
      <c r="K36" s="52"/>
      <c r="L36" s="52"/>
      <c r="M36" s="52"/>
      <c r="N36" s="53"/>
    </row>
    <row r="37" spans="1:14" ht="12.75" customHeight="1">
      <c r="A37" s="212"/>
      <c r="B37" s="209"/>
      <c r="C37" s="212"/>
      <c r="D37" s="209"/>
      <c r="E37" s="9"/>
      <c r="F37" s="52"/>
      <c r="G37" s="52"/>
      <c r="H37" s="53"/>
      <c r="I37" s="54"/>
      <c r="J37" s="52"/>
      <c r="K37" s="52"/>
      <c r="L37" s="52"/>
      <c r="M37" s="251" t="s">
        <v>39</v>
      </c>
      <c r="N37" s="252"/>
    </row>
    <row r="38" spans="1:14" ht="12.75" customHeight="1">
      <c r="A38" s="210"/>
      <c r="B38" s="211"/>
      <c r="C38" s="244" t="s">
        <v>23</v>
      </c>
      <c r="D38" s="245"/>
      <c r="E38" s="55" t="s">
        <v>22</v>
      </c>
      <c r="F38" s="56"/>
      <c r="G38" s="56"/>
      <c r="H38" s="57" t="s">
        <v>23</v>
      </c>
      <c r="I38" s="58"/>
      <c r="J38" s="56"/>
      <c r="K38" s="246" t="s">
        <v>40</v>
      </c>
      <c r="L38" s="247"/>
      <c r="M38" s="247"/>
      <c r="N38" s="248"/>
    </row>
  </sheetData>
  <mergeCells count="185">
    <mergeCell ref="C38:D38"/>
    <mergeCell ref="E30:F30"/>
    <mergeCell ref="G22:H22"/>
    <mergeCell ref="I14:J14"/>
    <mergeCell ref="K6:L6"/>
    <mergeCell ref="G25:H25"/>
    <mergeCell ref="A2:B2"/>
    <mergeCell ref="A11:B11"/>
    <mergeCell ref="A22:B22"/>
    <mergeCell ref="C14:D14"/>
    <mergeCell ref="E6:F6"/>
    <mergeCell ref="A10:B10"/>
    <mergeCell ref="C2:D2"/>
    <mergeCell ref="K19:L19"/>
    <mergeCell ref="A12:B12"/>
    <mergeCell ref="C4:D4"/>
    <mergeCell ref="I19:J19"/>
    <mergeCell ref="C17:D17"/>
    <mergeCell ref="A25:B25"/>
    <mergeCell ref="A14:B14"/>
    <mergeCell ref="C6:D6"/>
    <mergeCell ref="A13:B13"/>
    <mergeCell ref="C5:D5"/>
    <mergeCell ref="C20:D20"/>
    <mergeCell ref="A1:G1"/>
    <mergeCell ref="C13:D13"/>
    <mergeCell ref="E5:F5"/>
    <mergeCell ref="E4:F4"/>
    <mergeCell ref="A20:B20"/>
    <mergeCell ref="H1:N1"/>
    <mergeCell ref="M28:N28"/>
    <mergeCell ref="I25:J25"/>
    <mergeCell ref="G29:H29"/>
    <mergeCell ref="K13:L13"/>
    <mergeCell ref="M5:N5"/>
    <mergeCell ref="E7:F7"/>
    <mergeCell ref="A26:B26"/>
    <mergeCell ref="C18:D18"/>
    <mergeCell ref="E10:F10"/>
    <mergeCell ref="G2:H2"/>
    <mergeCell ref="G26:H26"/>
    <mergeCell ref="K10:L10"/>
    <mergeCell ref="M2:N2"/>
    <mergeCell ref="I26:J26"/>
    <mergeCell ref="M10:N10"/>
    <mergeCell ref="K25:L25"/>
    <mergeCell ref="M17:N17"/>
    <mergeCell ref="K11:L11"/>
    <mergeCell ref="C37:D37"/>
    <mergeCell ref="E29:F29"/>
    <mergeCell ref="I13:J13"/>
    <mergeCell ref="A34:B34"/>
    <mergeCell ref="A32:B32"/>
    <mergeCell ref="C34:D34"/>
    <mergeCell ref="A17:B17"/>
    <mergeCell ref="A7:B7"/>
    <mergeCell ref="C7:D7"/>
    <mergeCell ref="C36:D36"/>
    <mergeCell ref="I12:J12"/>
    <mergeCell ref="G20:H20"/>
    <mergeCell ref="I7:J7"/>
    <mergeCell ref="C31:D31"/>
    <mergeCell ref="A28:B28"/>
    <mergeCell ref="A30:B30"/>
    <mergeCell ref="C22:D22"/>
    <mergeCell ref="E14:F14"/>
    <mergeCell ref="G30:H30"/>
    <mergeCell ref="C16:D16"/>
    <mergeCell ref="E16:F16"/>
    <mergeCell ref="G8:H8"/>
    <mergeCell ref="E13:F13"/>
    <mergeCell ref="E26:F26"/>
    <mergeCell ref="A4:B4"/>
    <mergeCell ref="A8:B8"/>
    <mergeCell ref="A29:B29"/>
    <mergeCell ref="E17:F17"/>
    <mergeCell ref="E25:F25"/>
    <mergeCell ref="G17:H17"/>
    <mergeCell ref="C8:D8"/>
    <mergeCell ref="A16:B16"/>
    <mergeCell ref="C10:D10"/>
    <mergeCell ref="A18:B18"/>
    <mergeCell ref="C26:D26"/>
    <mergeCell ref="E18:F18"/>
    <mergeCell ref="C24:D24"/>
    <mergeCell ref="C29:D29"/>
    <mergeCell ref="E8:F8"/>
    <mergeCell ref="A24:B24"/>
    <mergeCell ref="C25:D25"/>
    <mergeCell ref="E12:F12"/>
    <mergeCell ref="C19:D19"/>
    <mergeCell ref="E11:F11"/>
    <mergeCell ref="A19:B19"/>
    <mergeCell ref="A23:H23"/>
    <mergeCell ref="G13:H13"/>
    <mergeCell ref="G6:H6"/>
    <mergeCell ref="K38:N38"/>
    <mergeCell ref="M26:N26"/>
    <mergeCell ref="G28:H28"/>
    <mergeCell ref="I20:J20"/>
    <mergeCell ref="K12:L12"/>
    <mergeCell ref="M4:N4"/>
    <mergeCell ref="I28:J28"/>
    <mergeCell ref="K20:L20"/>
    <mergeCell ref="M12:N12"/>
    <mergeCell ref="K28:L28"/>
    <mergeCell ref="M20:N20"/>
    <mergeCell ref="G32:H32"/>
    <mergeCell ref="I24:J24"/>
    <mergeCell ref="K16:L16"/>
    <mergeCell ref="M8:N8"/>
    <mergeCell ref="M6:N6"/>
    <mergeCell ref="M18:N18"/>
    <mergeCell ref="M37:N37"/>
    <mergeCell ref="G10:H10"/>
    <mergeCell ref="I10:J10"/>
    <mergeCell ref="K5:L5"/>
    <mergeCell ref="K32:L32"/>
    <mergeCell ref="I5:J5"/>
    <mergeCell ref="M7:N7"/>
    <mergeCell ref="A38:B38"/>
    <mergeCell ref="C30:D30"/>
    <mergeCell ref="E22:F22"/>
    <mergeCell ref="G14:H14"/>
    <mergeCell ref="I6:J6"/>
    <mergeCell ref="G16:H16"/>
    <mergeCell ref="I8:J8"/>
    <mergeCell ref="C32:D32"/>
    <mergeCell ref="E24:F24"/>
    <mergeCell ref="A35:B35"/>
    <mergeCell ref="E19:F19"/>
    <mergeCell ref="G11:H11"/>
    <mergeCell ref="C35:D35"/>
    <mergeCell ref="G19:H19"/>
    <mergeCell ref="I11:J11"/>
    <mergeCell ref="A36:B36"/>
    <mergeCell ref="C28:D28"/>
    <mergeCell ref="E20:F20"/>
    <mergeCell ref="G12:H12"/>
    <mergeCell ref="I29:J29"/>
    <mergeCell ref="G31:H31"/>
    <mergeCell ref="A31:B31"/>
    <mergeCell ref="G7:H7"/>
    <mergeCell ref="A37:B37"/>
    <mergeCell ref="M31:N31"/>
    <mergeCell ref="I4:J4"/>
    <mergeCell ref="M13:N13"/>
    <mergeCell ref="K30:L30"/>
    <mergeCell ref="M22:N22"/>
    <mergeCell ref="I30:J30"/>
    <mergeCell ref="G5:H5"/>
    <mergeCell ref="K4:L4"/>
    <mergeCell ref="G4:H4"/>
    <mergeCell ref="M19:N19"/>
    <mergeCell ref="M11:N11"/>
    <mergeCell ref="I22:J22"/>
    <mergeCell ref="K14:L14"/>
    <mergeCell ref="K26:L26"/>
    <mergeCell ref="M25:N25"/>
    <mergeCell ref="M24:N24"/>
    <mergeCell ref="G18:H18"/>
    <mergeCell ref="K2:L2"/>
    <mergeCell ref="I32:J32"/>
    <mergeCell ref="K24:L24"/>
    <mergeCell ref="M16:N16"/>
    <mergeCell ref="E31:F31"/>
    <mergeCell ref="K7:L7"/>
    <mergeCell ref="K29:L29"/>
    <mergeCell ref="M29:N29"/>
    <mergeCell ref="K22:L22"/>
    <mergeCell ref="M14:N14"/>
    <mergeCell ref="M30:N30"/>
    <mergeCell ref="E2:F2"/>
    <mergeCell ref="E28:F28"/>
    <mergeCell ref="I2:J2"/>
    <mergeCell ref="M32:N32"/>
    <mergeCell ref="I31:J31"/>
    <mergeCell ref="K23:L23"/>
    <mergeCell ref="E32:F32"/>
    <mergeCell ref="G24:H24"/>
    <mergeCell ref="I16:J16"/>
    <mergeCell ref="K8:L8"/>
    <mergeCell ref="K31:L31"/>
    <mergeCell ref="M23:N23"/>
    <mergeCell ref="I23:J23"/>
  </mergeCells>
  <hyperlinks>
    <hyperlink ref="K38" r:id="rId1"/>
  </hyperlinks>
  <pageMargins left="0.5" right="0.5" top="0.25" bottom="0.25" header="0.25" footer="0.25"/>
  <headerFooter>
    <oddFooter>&amp;C&amp;"Helvetica,Regular"&amp;12&amp;K000000&amp;P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Calendario</vt:lpstr>
      <vt:lpstr>o</vt:lpstr>
      <vt:lpstr>n</vt:lpstr>
      <vt:lpstr>d</vt:lpstr>
      <vt:lpstr>e</vt:lpstr>
      <vt:lpstr>f</vt:lpstr>
      <vt:lpstr>m</vt:lpstr>
      <vt:lpstr>a</vt:lpstr>
      <vt:lpstr>my</vt:lpstr>
      <vt:lpstr>j</vt:lpstr>
      <vt:lpstr>s</vt:lpstr>
      <vt:lpstr>ponentes y sesiones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BoaR</dc:creator>
  <cp:lastModifiedBy>Raquel Palomera</cp:lastModifiedBy>
  <cp:revision/>
  <dcterms:created xsi:type="dcterms:W3CDTF">2017-08-23T11:07:18Z</dcterms:created>
  <dcterms:modified xsi:type="dcterms:W3CDTF">2017-09-21T13:02:52Z</dcterms:modified>
</cp:coreProperties>
</file>